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Расчетная" sheetId="1" state="visible" r:id="rId1"/>
    <sheet name="новая форма заимств" sheetId="2" state="visible" r:id="rId2"/>
  </sheets>
  <definedNames>
    <definedName name="OLE_LINK3" localSheetId="0">Расчетная!#REF!</definedName>
    <definedName name="OLE_LINK4" localSheetId="0">Расчетная!#REF!</definedName>
    <definedName name="Print_Titles" localSheetId="0">Расчетная!$24:$24</definedName>
    <definedName name="_xlnm.Print_Area" localSheetId="0">Расчетная!$A$1:$E$51</definedName>
    <definedName name="Print_Titles" localSheetId="1" hidden="0">'новая форма заимств'!$14:$14</definedName>
    <definedName name="_xlnm.Print_Area" localSheetId="1">'новая форма заимств'!$A$1:$G$21</definedName>
  </definedNames>
  <calcPr/>
</workbook>
</file>

<file path=xl/sharedStrings.xml><?xml version="1.0" encoding="utf-8"?>
<sst xmlns="http://schemas.openxmlformats.org/spreadsheetml/2006/main" count="53" uniqueCount="53">
  <si>
    <t xml:space="preserve">Приложение 
                                                      </t>
  </si>
  <si>
    <t xml:space="preserve">к муниципальному 
</t>
  </si>
  <si>
    <t xml:space="preserve">правовому  акту
города Владивостока
от                  № </t>
  </si>
  <si>
    <t xml:space="preserve">города Владивостока
</t>
  </si>
  <si>
    <t xml:space="preserve">от                    № </t>
  </si>
  <si>
    <t xml:space="preserve">«Приложение 15 
                                                      </t>
  </si>
  <si>
    <t xml:space="preserve">«Приложение  2 
                                                      </t>
  </si>
  <si>
    <t xml:space="preserve">от 12.12.2019 № 118-МПА</t>
  </si>
  <si>
    <t xml:space="preserve">Программа муниципальных внутренних заимствований 
Владивостокского городского округа на плановый период 2025 и 2026 годов</t>
  </si>
  <si>
    <t xml:space="preserve">Перечень муниципальных внутренних заимствований</t>
  </si>
  <si>
    <t xml:space="preserve">2025 год</t>
  </si>
  <si>
    <t xml:space="preserve">2026 год</t>
  </si>
  <si>
    <t xml:space="preserve">Сумма, в рублях</t>
  </si>
  <si>
    <t xml:space="preserve">Предельный срок погашения</t>
  </si>
  <si>
    <t xml:space="preserve">Кредиты, полученные Владивостокским городским округом от кредитных организаций </t>
  </si>
  <si>
    <t>-</t>
  </si>
  <si>
    <t xml:space="preserve"> - привлечение  </t>
  </si>
  <si>
    <t xml:space="preserve"> - погашение   </t>
  </si>
  <si>
    <t xml:space="preserve">Бюджетные кредиты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</si>
  <si>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 - 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</si>
  <si>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 xml:space="preserve">от других бюджетов бюджетной системы Российской Федерации</t>
  </si>
  <si>
    <t xml:space="preserve">на пополнение остатков средств на счетах местных бюджетов</t>
  </si>
  <si>
    <t xml:space="preserve"> - 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</si>
  <si>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Итого муниципальных внутренних заимствований</t>
  </si>
  <si>
    <t xml:space="preserve"> - привлечение  средств</t>
  </si>
  <si>
    <t xml:space="preserve"> - погашение  средств</t>
  </si>
  <si>
    <t xml:space="preserve">на 01.01.25</t>
  </si>
  <si>
    <t xml:space="preserve">на 31.12.25</t>
  </si>
  <si>
    <t xml:space="preserve">на 01.01.26</t>
  </si>
  <si>
    <t xml:space="preserve">на 31.12.26</t>
  </si>
  <si>
    <t xml:space="preserve">Муниципальный долг , в т.ч.</t>
  </si>
  <si>
    <t>бюджетный</t>
  </si>
  <si>
    <t>коммерческий</t>
  </si>
  <si>
    <t xml:space="preserve">Сумма погашения коммерческого кредита</t>
  </si>
  <si>
    <t xml:space="preserve">сумма погашения бюджетного 5 кредита</t>
  </si>
  <si>
    <t xml:space="preserve">минимальная сумма погашения бюджетного 3 кредита</t>
  </si>
  <si>
    <t xml:space="preserve">уменьшение МД за счет дох (проф)</t>
  </si>
  <si>
    <t xml:space="preserve">уменьшение МД за счет остатков</t>
  </si>
  <si>
    <t xml:space="preserve">Сумма погашения всего</t>
  </si>
  <si>
    <t xml:space="preserve">Предельный объем</t>
  </si>
  <si>
    <t xml:space="preserve">Приложение 7 
к  муниципальному 
правовому   акту 
города Владивостока  
от                     № </t>
  </si>
  <si>
    <t xml:space="preserve">«Приложение  7 
                                                      </t>
  </si>
  <si>
    <t xml:space="preserve">от 18.12.2023 № 85-МПА</t>
  </si>
  <si>
    <t xml:space="preserve">в рублях</t>
  </si>
  <si>
    <t xml:space="preserve">Привлечение </t>
  </si>
  <si>
    <t xml:space="preserve">Объемы погашения</t>
  </si>
  <si>
    <t xml:space="preserve">Объемы </t>
  </si>
  <si>
    <t xml:space="preserve">Кредиты кредитных организаций </t>
  </si>
  <si>
    <t xml:space="preserve">Бюджетные кредиты в валюте Российской Федерации, в том числе:</t>
  </si>
  <si>
    <t>Контроль</t>
  </si>
  <si>
    <t xml:space="preserve">Муниципальный долг на 01.01., в т.ч.</t>
  </si>
  <si>
    <t xml:space="preserve">минимальная сумма погашения бюджетного кредита</t>
  </si>
  <si>
    <t xml:space="preserve">планируемое уменьшение МД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</si>
</sst>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_ ;\-#,##0.00\ "/>
    <numFmt numFmtId="161" formatCode="_-* #,##0.00_р_._-;\-* #,##0.00_р_._-;_-* &quot;-&quot;??_р_._-;_-@_-"/>
  </numFmts>
  <fonts count="8">
    <font>
      <sz val="10.000000"/>
      <color theme="1"/>
      <name val="Arial Cyr"/>
    </font>
    <font>
      <sz val="14.000000"/>
      <name val="Arial Cyr"/>
    </font>
    <font>
      <sz val="14.000000"/>
      <name val="Times New Roman"/>
    </font>
    <font>
      <sz val="12.000000"/>
      <name val="Times New Roman"/>
    </font>
    <font>
      <sz val="15.000000"/>
      <name val="Times New Roman"/>
    </font>
    <font>
      <sz val="15.000000"/>
      <name val="Arial Cyr"/>
    </font>
    <font>
      <sz val="13.500000"/>
      <name val="Times New Roman"/>
    </font>
    <font>
      <sz val="12.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2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indent="34" vertical="top" wrapText="1"/>
    </xf>
    <xf fontId="2" fillId="0" borderId="0" numFmtId="0" xfId="0" applyFont="1" applyAlignment="1">
      <alignment horizontal="left" indent="5" vertical="top" wrapText="1"/>
    </xf>
    <xf fontId="0" fillId="0" borderId="0" numFmtId="0" xfId="0" applyAlignment="1">
      <alignment horizontal="left" indent="5"/>
    </xf>
    <xf fontId="2" fillId="0" borderId="0" numFmtId="0" xfId="0" applyFont="1" applyAlignment="1">
      <alignment horizontal="left" indent="5" vertical="top"/>
    </xf>
    <xf fontId="2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2" fillId="0" borderId="0" numFmtId="0" xfId="0" applyFont="1" applyAlignment="1">
      <alignment horizontal="right"/>
    </xf>
    <xf fontId="3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1" fillId="0" borderId="0" numFmtId="0" xfId="0" applyFont="1" applyAlignment="1">
      <alignment vertical="center"/>
    </xf>
    <xf fontId="3" fillId="0" borderId="1" numFmtId="0" xfId="0" applyFont="1" applyBorder="1" applyAlignment="1">
      <alignment horizontal="left" wrapText="1"/>
    </xf>
    <xf fontId="3" fillId="0" borderId="1" numFmtId="160" xfId="0" applyNumberFormat="1" applyFont="1" applyBorder="1" applyAlignment="1">
      <alignment vertical="center" wrapText="1"/>
    </xf>
    <xf fontId="3" fillId="0" borderId="1" numFmtId="160" xfId="0" applyNumberFormat="1" applyFont="1" applyBorder="1" applyAlignment="1">
      <alignment horizontal="center" vertical="center" wrapText="1"/>
    </xf>
    <xf fontId="1" fillId="0" borderId="0" numFmtId="161" xfId="0" applyNumberFormat="1" applyFont="1" applyAlignment="1">
      <alignment vertical="center"/>
    </xf>
    <xf fontId="1" fillId="0" borderId="0" numFmtId="160" xfId="0" applyNumberFormat="1" applyFont="1" applyAlignment="1">
      <alignment vertical="center"/>
    </xf>
    <xf fontId="1" fillId="0" borderId="0" numFmtId="4" xfId="0" applyNumberFormat="1" applyFont="1" applyAlignment="1">
      <alignment vertical="center"/>
    </xf>
    <xf fontId="3" fillId="2" borderId="1" numFmtId="0" xfId="0" applyFont="1" applyFill="1" applyBorder="1" applyAlignment="1">
      <alignment horizontal="left" wrapText="1"/>
    </xf>
    <xf fontId="3" fillId="2" borderId="1" numFmtId="160" xfId="0" applyNumberFormat="1" applyFont="1" applyFill="1" applyBorder="1" applyAlignment="1">
      <alignment vertical="center" wrapText="1"/>
    </xf>
    <xf fontId="1" fillId="0" borderId="0" numFmtId="160" xfId="0" applyNumberFormat="1" applyFont="1"/>
    <xf fontId="1" fillId="0" borderId="0" numFmtId="4" xfId="0" applyNumberFormat="1" applyFont="1"/>
    <xf fontId="3" fillId="2" borderId="1" numFmtId="160" xfId="0" applyNumberFormat="1" applyFont="1" applyFill="1" applyBorder="1" applyAlignment="1">
      <alignment horizontal="right" vertical="center" wrapText="1"/>
    </xf>
    <xf fontId="3" fillId="0" borderId="1" numFmtId="14" xfId="0" applyNumberFormat="1" applyFont="1" applyBorder="1" applyAlignment="1">
      <alignment horizontal="center" vertical="center" wrapText="1"/>
    </xf>
    <xf fontId="3" fillId="0" borderId="1" numFmtId="160" xfId="0" applyNumberFormat="1" applyFont="1" applyBorder="1" applyAlignment="1">
      <alignment horizontal="right" vertical="center" wrapText="1"/>
    </xf>
    <xf fontId="1" fillId="0" borderId="0" numFmtId="161" xfId="0" applyNumberFormat="1" applyFont="1"/>
    <xf fontId="3" fillId="0" borderId="1" numFmtId="161" xfId="0" applyNumberFormat="1" applyFont="1" applyBorder="1" applyAlignment="1">
      <alignment horizontal="right" vertical="center" wrapText="1"/>
    </xf>
    <xf fontId="3" fillId="0" borderId="2" numFmtId="0" xfId="0" applyFont="1" applyBorder="1" applyAlignment="1">
      <alignment horizontal="justify" wrapText="1"/>
    </xf>
    <xf fontId="3" fillId="0" borderId="2" numFmtId="160" xfId="0" applyNumberFormat="1" applyFont="1" applyBorder="1" applyAlignment="1">
      <alignment horizontal="right" vertical="top" wrapText="1"/>
    </xf>
    <xf fontId="3" fillId="0" borderId="3" numFmtId="0" xfId="0" applyFont="1" applyBorder="1" applyAlignment="1">
      <alignment horizontal="justify" wrapText="1"/>
    </xf>
    <xf fontId="3" fillId="0" borderId="3" numFmtId="160" xfId="0" applyNumberFormat="1" applyFont="1" applyBorder="1" applyAlignment="1">
      <alignment horizontal="right" vertical="top" wrapText="1"/>
    </xf>
    <xf fontId="1" fillId="3" borderId="0" numFmtId="0" xfId="0" applyFont="1" applyFill="1"/>
    <xf fontId="3" fillId="3" borderId="4" numFmtId="0" xfId="0" applyFont="1" applyFill="1" applyBorder="1" applyAlignment="1">
      <alignment horizontal="justify" wrapText="1"/>
    </xf>
    <xf fontId="3" fillId="3" borderId="4" numFmtId="160" xfId="0" applyNumberFormat="1" applyFont="1" applyFill="1" applyBorder="1" applyAlignment="1">
      <alignment horizontal="right" vertical="top" wrapText="1"/>
    </xf>
    <xf fontId="1" fillId="3" borderId="0" numFmtId="4" xfId="0" applyNumberFormat="1" applyFont="1" applyFill="1"/>
    <xf fontId="1" fillId="3" borderId="1" numFmtId="0" xfId="0" applyFont="1" applyFill="1" applyBorder="1"/>
    <xf fontId="0" fillId="3" borderId="1" numFmtId="4" xfId="0" applyNumberFormat="1" applyFill="1" applyBorder="1"/>
    <xf fontId="1" fillId="3" borderId="1" numFmtId="0" xfId="0" applyFont="1" applyFill="1" applyBorder="1" applyAlignment="1">
      <alignment horizontal="right"/>
    </xf>
    <xf fontId="1" fillId="3" borderId="1" numFmtId="0" xfId="0" applyFont="1" applyFill="1" applyBorder="1" applyAlignment="1">
      <alignment horizontal="left"/>
    </xf>
    <xf fontId="1" fillId="3" borderId="1" numFmtId="4" xfId="0" applyNumberFormat="1" applyFont="1" applyFill="1" applyBorder="1"/>
    <xf fontId="0" fillId="0" borderId="0" numFmtId="4" xfId="0" applyNumberFormat="1"/>
    <xf fontId="4" fillId="0" borderId="0" numFmtId="0" xfId="0" applyFont="1" applyAlignment="1">
      <alignment vertical="top" wrapText="1"/>
    </xf>
    <xf fontId="4" fillId="0" borderId="0" numFmtId="0" xfId="0" applyFont="1" applyAlignment="1">
      <alignment horizontal="left" vertical="top" wrapText="1"/>
    </xf>
    <xf fontId="5" fillId="0" borderId="0" numFmtId="0" xfId="0" applyFont="1"/>
    <xf fontId="4" fillId="0" borderId="0" numFmtId="0" xfId="0" applyFont="1" applyAlignment="1">
      <alignment horizontal="left" indent="5" vertical="top" wrapText="1"/>
    </xf>
    <xf fontId="4" fillId="0" borderId="0" numFmtId="0" xfId="0" applyFont="1" applyAlignment="1">
      <alignment horizontal="left" indent="5" vertical="top"/>
    </xf>
    <xf fontId="4" fillId="0" borderId="0" numFmtId="0" xfId="0" applyFont="1" applyAlignment="1">
      <alignment horizontal="center" vertical="top" wrapText="1"/>
    </xf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/>
    </xf>
    <xf fontId="2" fillId="0" borderId="1" numFmtId="0" xfId="0" applyFont="1" applyBorder="1" applyAlignment="1">
      <alignment horizontal="left" vertical="center" wrapText="1"/>
    </xf>
    <xf fontId="6" fillId="0" borderId="1" numFmtId="160" xfId="0" applyNumberFormat="1" applyFont="1" applyBorder="1" applyAlignment="1">
      <alignment vertical="center" wrapText="1"/>
    </xf>
    <xf fontId="2" fillId="0" borderId="1" numFmtId="160" xfId="0" applyNumberFormat="1" applyFont="1" applyBorder="1" applyAlignment="1">
      <alignment horizontal="center" vertical="center" wrapText="1"/>
    </xf>
    <xf fontId="6" fillId="0" borderId="1" numFmtId="160" xfId="0" applyNumberFormat="1" applyFont="1" applyBorder="1" applyAlignment="1">
      <alignment horizontal="right" vertical="center" wrapText="1"/>
    </xf>
    <xf fontId="2" fillId="2" borderId="1" numFmtId="0" xfId="0" applyFont="1" applyFill="1" applyBorder="1" applyAlignment="1">
      <alignment horizontal="left" vertical="center" wrapText="1"/>
    </xf>
    <xf fontId="2" fillId="2" borderId="1" numFmtId="0" xfId="0" applyFont="1" applyFill="1" applyBorder="1" applyAlignment="1">
      <alignment horizontal="left" wrapText="1"/>
    </xf>
    <xf fontId="6" fillId="2" borderId="1" numFmtId="160" xfId="0" applyNumberFormat="1" applyFont="1" applyFill="1" applyBorder="1" applyAlignment="1">
      <alignment vertical="center" wrapText="1"/>
    </xf>
    <xf fontId="6" fillId="2" borderId="1" numFmtId="160" xfId="0" applyNumberFormat="1" applyFont="1" applyFill="1" applyBorder="1" applyAlignment="1">
      <alignment horizontal="right" vertical="center" wrapText="1"/>
    </xf>
    <xf fontId="2" fillId="0" borderId="1" numFmtId="0" xfId="0" applyFont="1" applyBorder="1" applyAlignment="1">
      <alignment horizontal="left" wrapText="1"/>
    </xf>
    <xf fontId="1" fillId="0" borderId="2" numFmtId="0" xfId="0" applyFont="1" applyBorder="1" applyAlignment="1">
      <alignment horizontal="center"/>
    </xf>
    <xf fontId="7" fillId="0" borderId="0" numFmtId="4" xfId="0" applyNumberFormat="1" applyFont="1"/>
    <xf fontId="1" fillId="0" borderId="0" numFmtId="0" xfId="0" applyFont="1" applyAlignment="1">
      <alignment horizontal="right"/>
    </xf>
    <xf fontId="7" fillId="0" borderId="0" numFmtId="16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9" zoomScale="90" workbookViewId="0">
      <selection activeCell="B46" activeCellId="0" sqref="B46"/>
    </sheetView>
  </sheetViews>
  <sheetFormatPr defaultRowHeight="18" customHeight="1" outlineLevelRow="1"/>
  <cols>
    <col customWidth="1" min="1" max="1" style="1" width="60.7109375"/>
    <col customWidth="1" min="2" max="2" style="1" width="23.140625"/>
    <col customWidth="1" min="3" max="3" style="1" width="19.42578125"/>
    <col customWidth="1" min="4" max="4" style="1" width="22.5703125"/>
    <col customWidth="1" min="5" max="5" style="1" width="20.42578125"/>
    <col customWidth="1" min="6" max="6" style="1" width="23.42578125"/>
    <col customWidth="1" min="7" max="7" style="1" width="20.140625"/>
    <col customWidth="1" min="8" max="257" style="1" width="9.140625"/>
  </cols>
  <sheetData>
    <row r="1" ht="16.5" hidden="1" customHeight="1" outlineLevel="1">
      <c r="B1" s="2" t="s">
        <v>0</v>
      </c>
      <c r="C1" s="2"/>
      <c r="D1" s="2"/>
      <c r="E1" s="2"/>
    </row>
    <row r="2" ht="16.5" hidden="1" customHeight="1" outlineLevel="1">
      <c r="B2" s="2" t="s">
        <v>1</v>
      </c>
      <c r="C2" s="2"/>
      <c r="D2" s="2"/>
      <c r="E2" s="2"/>
    </row>
    <row r="3" ht="16.5" hidden="1" customHeight="1" outlineLevel="1">
      <c r="B3" s="2" t="s">
        <v>2</v>
      </c>
      <c r="C3" s="2"/>
      <c r="D3" s="2"/>
      <c r="E3" s="2"/>
    </row>
    <row r="4" ht="16.5" hidden="1" customHeight="1" outlineLevel="1">
      <c r="B4" s="2" t="s">
        <v>3</v>
      </c>
      <c r="C4" s="2"/>
      <c r="D4" s="2"/>
      <c r="E4" s="2"/>
    </row>
    <row r="5" ht="19.5" hidden="1" customHeight="1" outlineLevel="1">
      <c r="B5" s="2" t="s">
        <v>4</v>
      </c>
      <c r="C5" s="2"/>
      <c r="D5" s="2"/>
      <c r="E5" s="2"/>
    </row>
    <row r="6" ht="19.5" hidden="1" customHeight="1" outlineLevel="1">
      <c r="B6" s="2"/>
      <c r="C6" s="2"/>
      <c r="D6" s="2"/>
      <c r="E6" s="2"/>
    </row>
    <row r="7" ht="16.5" hidden="1" customHeight="1" outlineLevel="1">
      <c r="B7" s="2" t="s">
        <v>5</v>
      </c>
      <c r="C7" s="2"/>
      <c r="D7" s="2"/>
      <c r="E7" s="2"/>
    </row>
    <row r="8" ht="16.5" hidden="1" customHeight="1" outlineLevel="1">
      <c r="B8" s="2" t="s">
        <v>1</v>
      </c>
      <c r="C8" s="2"/>
      <c r="D8" s="2"/>
      <c r="E8" s="2"/>
    </row>
    <row r="9" ht="16.5" hidden="1" customHeight="1" outlineLevel="1">
      <c r="B9" s="2" t="s">
        <v>2</v>
      </c>
      <c r="C9" s="2"/>
      <c r="D9" s="2"/>
      <c r="E9" s="2"/>
    </row>
    <row r="10" ht="16.5" hidden="1" customHeight="1" outlineLevel="1">
      <c r="B10" s="2" t="s">
        <v>3</v>
      </c>
      <c r="C10" s="2"/>
      <c r="D10" s="2"/>
      <c r="E10" s="2"/>
    </row>
    <row r="11" ht="19.5" hidden="1" customHeight="1" outlineLevel="1">
      <c r="B11" s="2" t="s">
        <v>4</v>
      </c>
      <c r="C11" s="2"/>
      <c r="D11" s="2"/>
      <c r="E11" s="2"/>
    </row>
    <row r="12" ht="19.5" hidden="1" customHeight="1" outlineLevel="1">
      <c r="B12" s="3"/>
      <c r="C12" s="3"/>
      <c r="D12" s="3"/>
      <c r="E12" s="3"/>
    </row>
    <row r="13" ht="19.5" hidden="1" customHeight="1" outlineLevel="1">
      <c r="B13" s="3" t="s">
        <v>6</v>
      </c>
      <c r="C13" s="3"/>
      <c r="D13" s="4"/>
      <c r="E13" s="4"/>
    </row>
    <row r="14" ht="19.5" hidden="1" customHeight="1" outlineLevel="1">
      <c r="B14" s="3" t="s">
        <v>1</v>
      </c>
      <c r="C14" s="3"/>
      <c r="D14" s="3"/>
      <c r="E14" s="3"/>
    </row>
    <row r="15" ht="19.5" hidden="1" customHeight="1" outlineLevel="1">
      <c r="B15" s="3" t="s">
        <v>2</v>
      </c>
      <c r="C15" s="3"/>
      <c r="D15" s="3"/>
      <c r="E15" s="3"/>
    </row>
    <row r="16" ht="19.5" hidden="1" customHeight="1" outlineLevel="1">
      <c r="B16" s="3" t="s">
        <v>3</v>
      </c>
      <c r="C16" s="3"/>
      <c r="D16" s="3"/>
      <c r="E16" s="3"/>
    </row>
    <row r="17" ht="19.5" hidden="1" customHeight="1" outlineLevel="1">
      <c r="B17" s="3" t="s">
        <v>7</v>
      </c>
      <c r="C17" s="3"/>
      <c r="D17" s="3"/>
      <c r="E17" s="3"/>
    </row>
    <row r="18" ht="27.600000000000001" hidden="1" customHeight="1" outlineLevel="1">
      <c r="B18" s="3"/>
      <c r="C18" s="3"/>
      <c r="D18" s="5"/>
      <c r="E18" s="3"/>
    </row>
    <row r="19" ht="16.5" hidden="1" customHeight="1" outlineLevel="1">
      <c r="A19" s="6"/>
      <c r="B19" s="6"/>
      <c r="C19" s="6"/>
      <c r="D19" s="6"/>
      <c r="E19" s="6"/>
    </row>
    <row r="20" ht="47.450000000000003" customHeight="1" collapsed="1">
      <c r="A20" s="7" t="s">
        <v>8</v>
      </c>
      <c r="B20" s="6"/>
      <c r="C20" s="6"/>
      <c r="D20" s="6"/>
      <c r="E20" s="6"/>
    </row>
    <row r="21" ht="18.75" customHeight="1">
      <c r="A21" s="7"/>
      <c r="B21" s="7"/>
      <c r="C21" s="7"/>
      <c r="D21" s="7"/>
      <c r="E21" s="8"/>
    </row>
    <row r="22" ht="23.449999999999999" customHeight="1">
      <c r="A22" s="9" t="s">
        <v>9</v>
      </c>
      <c r="B22" s="10" t="s">
        <v>10</v>
      </c>
      <c r="C22" s="10"/>
      <c r="D22" s="10" t="s">
        <v>11</v>
      </c>
      <c r="E22" s="10"/>
    </row>
    <row r="23" ht="56.450000000000003" customHeight="1">
      <c r="A23" s="9"/>
      <c r="B23" s="9" t="s">
        <v>12</v>
      </c>
      <c r="C23" s="9" t="s">
        <v>13</v>
      </c>
      <c r="D23" s="9" t="s">
        <v>12</v>
      </c>
      <c r="E23" s="9" t="s">
        <v>13</v>
      </c>
    </row>
    <row r="24" s="11" customFormat="1" ht="16.5" customHeight="1">
      <c r="A24" s="9">
        <v>1</v>
      </c>
      <c r="B24" s="9">
        <v>2</v>
      </c>
      <c r="C24" s="9">
        <v>3</v>
      </c>
      <c r="D24" s="9">
        <v>4</v>
      </c>
      <c r="E24" s="9">
        <v>5</v>
      </c>
    </row>
    <row r="25" s="11" customFormat="1" ht="40.5" customHeight="1">
      <c r="A25" s="12" t="s">
        <v>14</v>
      </c>
      <c r="B25" s="13">
        <f>B26+B27</f>
        <v>-415000000</v>
      </c>
      <c r="C25" s="14" t="s">
        <v>15</v>
      </c>
      <c r="D25" s="13">
        <f>D26+D27</f>
        <v>0</v>
      </c>
      <c r="E25" s="14" t="s">
        <v>15</v>
      </c>
      <c r="F25" s="15"/>
    </row>
    <row r="26" s="11" customFormat="1" ht="48" customHeight="1">
      <c r="A26" s="12" t="s">
        <v>16</v>
      </c>
      <c r="B26" s="13">
        <v>0</v>
      </c>
      <c r="C26" s="14" t="s">
        <v>15</v>
      </c>
      <c r="D26" s="13">
        <v>0</v>
      </c>
      <c r="E26" s="14" t="s">
        <v>15</v>
      </c>
    </row>
    <row r="27" s="11" customFormat="1" ht="48.600000000000001" customHeight="1">
      <c r="A27" s="12" t="s">
        <v>17</v>
      </c>
      <c r="B27" s="13">
        <v>-415000000</v>
      </c>
      <c r="C27" s="14" t="s">
        <v>15</v>
      </c>
      <c r="D27" s="13">
        <v>0</v>
      </c>
      <c r="E27" s="14" t="s">
        <v>15</v>
      </c>
      <c r="F27" s="16">
        <f>410306820</f>
        <v>410306820</v>
      </c>
      <c r="G27" s="17">
        <f>D48</f>
        <v>594985000</v>
      </c>
    </row>
    <row r="28" ht="68.450000000000003" customHeight="1">
      <c r="A28" s="18" t="s">
        <v>18</v>
      </c>
      <c r="B28" s="19">
        <f>B29+B32</f>
        <v>-598000000</v>
      </c>
      <c r="C28" s="14" t="s">
        <v>15</v>
      </c>
      <c r="D28" s="19">
        <f>D29+D32</f>
        <v>-594985000</v>
      </c>
      <c r="E28" s="14" t="s">
        <v>15</v>
      </c>
      <c r="F28" s="20">
        <f>F27+B32</f>
        <v>-187693180</v>
      </c>
      <c r="G28" s="21">
        <f>G27+D33</f>
        <v>0</v>
      </c>
    </row>
    <row r="29" ht="60.600000000000001" customHeight="1">
      <c r="A29" s="18" t="s">
        <v>19</v>
      </c>
      <c r="B29" s="19">
        <f>B30+B31</f>
        <v>0</v>
      </c>
      <c r="C29" s="14" t="s">
        <v>15</v>
      </c>
      <c r="D29" s="19">
        <f>D30+D31</f>
        <v>0</v>
      </c>
      <c r="E29" s="14" t="s">
        <v>15</v>
      </c>
    </row>
    <row r="30" ht="28.5" customHeight="1">
      <c r="A30" s="18" t="s">
        <v>20</v>
      </c>
      <c r="B30" s="22">
        <v>0</v>
      </c>
      <c r="C30" s="14" t="s">
        <v>15</v>
      </c>
      <c r="D30" s="22">
        <v>0</v>
      </c>
      <c r="E30" s="14" t="s">
        <v>15</v>
      </c>
    </row>
    <row r="31" ht="23.100000000000001" customHeight="1">
      <c r="A31" s="18" t="s">
        <v>21</v>
      </c>
      <c r="B31" s="22">
        <v>0</v>
      </c>
      <c r="C31" s="23"/>
      <c r="D31" s="19">
        <v>0</v>
      </c>
      <c r="E31" s="23"/>
    </row>
    <row r="32" ht="69.599999999999994" customHeight="1">
      <c r="A32" s="18" t="s">
        <v>22</v>
      </c>
      <c r="B32" s="19">
        <f>B33+B34</f>
        <v>-598000000</v>
      </c>
      <c r="C32" s="14" t="s">
        <v>15</v>
      </c>
      <c r="D32" s="19">
        <f>D33+D34</f>
        <v>-594985000</v>
      </c>
      <c r="E32" s="14" t="s">
        <v>15</v>
      </c>
    </row>
    <row r="33" ht="36.600000000000001" customHeight="1">
      <c r="A33" s="18" t="s">
        <v>20</v>
      </c>
      <c r="B33" s="19">
        <f>-B46-B47</f>
        <v>-598000000</v>
      </c>
      <c r="C33" s="14" t="s">
        <v>15</v>
      </c>
      <c r="D33" s="19">
        <f>-D46-D47</f>
        <v>-594985000</v>
      </c>
      <c r="E33" s="14" t="s">
        <v>15</v>
      </c>
    </row>
    <row r="34" ht="32.100000000000001" customHeight="1">
      <c r="A34" s="18" t="s">
        <v>21</v>
      </c>
      <c r="B34" s="19">
        <f>-B31</f>
        <v>0</v>
      </c>
      <c r="C34" s="14" t="s">
        <v>15</v>
      </c>
      <c r="D34" s="19">
        <f>-D31</f>
        <v>0</v>
      </c>
      <c r="E34" s="14" t="s">
        <v>15</v>
      </c>
    </row>
    <row r="35" ht="35.100000000000001" customHeight="1">
      <c r="A35" s="12" t="s">
        <v>23</v>
      </c>
      <c r="B35" s="13">
        <f>B36+B37</f>
        <v>-1013000000</v>
      </c>
      <c r="C35" s="14" t="s">
        <v>15</v>
      </c>
      <c r="D35" s="13">
        <f>D36+D37</f>
        <v>-594985000</v>
      </c>
      <c r="E35" s="14" t="s">
        <v>15</v>
      </c>
    </row>
    <row r="36" ht="21.949999999999999" customHeight="1">
      <c r="A36" s="12" t="s">
        <v>24</v>
      </c>
      <c r="B36" s="24">
        <f>B26+B29</f>
        <v>0</v>
      </c>
      <c r="C36" s="14" t="s">
        <v>15</v>
      </c>
      <c r="D36" s="24">
        <f>D26+D29</f>
        <v>0</v>
      </c>
      <c r="E36" s="14" t="s">
        <v>15</v>
      </c>
      <c r="F36" s="25"/>
    </row>
    <row r="37" ht="23.100000000000001" customHeight="1">
      <c r="A37" s="12" t="s">
        <v>25</v>
      </c>
      <c r="B37" s="26">
        <f>B27+B32</f>
        <v>-1013000000</v>
      </c>
      <c r="C37" s="14" t="s">
        <v>15</v>
      </c>
      <c r="D37" s="26">
        <f>D27+D32</f>
        <v>-594985000</v>
      </c>
      <c r="E37" s="14" t="s">
        <v>15</v>
      </c>
      <c r="F37" s="25"/>
    </row>
    <row r="38" ht="22.5" customHeight="1">
      <c r="A38" s="27"/>
      <c r="B38" s="28"/>
      <c r="C38" s="28"/>
      <c r="D38" s="28"/>
      <c r="E38" s="28"/>
      <c r="F38" s="21"/>
    </row>
    <row r="39" ht="22.5" customHeight="1">
      <c r="A39" s="29"/>
      <c r="B39" s="30"/>
      <c r="C39" s="30"/>
      <c r="D39" s="30"/>
      <c r="E39" s="30"/>
      <c r="F39" s="21"/>
    </row>
    <row r="40" s="31" customFormat="1" ht="22.5" customHeight="1" outlineLevel="1">
      <c r="A40" s="32"/>
      <c r="B40" s="33"/>
      <c r="C40" s="33"/>
      <c r="D40" s="33"/>
      <c r="E40" s="33"/>
      <c r="F40" s="34"/>
    </row>
    <row r="41" s="31" customFormat="1" ht="25.5" customHeight="1" outlineLevel="1">
      <c r="A41" s="35"/>
      <c r="B41" s="35" t="s">
        <v>26</v>
      </c>
      <c r="C41" s="35" t="s">
        <v>27</v>
      </c>
      <c r="D41" s="35" t="s">
        <v>28</v>
      </c>
      <c r="E41" s="35" t="s">
        <v>29</v>
      </c>
    </row>
    <row r="42" s="31" customFormat="1" ht="26.100000000000001" customHeight="1" outlineLevel="1">
      <c r="A42" s="35" t="s">
        <v>30</v>
      </c>
      <c r="B42" s="36">
        <f>B43+B44</f>
        <v>1789985000</v>
      </c>
      <c r="C42" s="36">
        <f>B42+B50</f>
        <v>776985000</v>
      </c>
      <c r="D42" s="36">
        <f t="shared" ref="D42:D43" si="0">C42</f>
        <v>776985000</v>
      </c>
      <c r="E42" s="36">
        <f>D42+D50</f>
        <v>182000000</v>
      </c>
      <c r="F42" s="34"/>
    </row>
    <row r="43" s="31" customFormat="1" ht="24.949999999999999" customHeight="1" outlineLevel="1">
      <c r="A43" s="37" t="s">
        <v>31</v>
      </c>
      <c r="B43" s="36">
        <v>1374985000</v>
      </c>
      <c r="C43" s="36">
        <f>B43-B46-B47</f>
        <v>776985000</v>
      </c>
      <c r="D43" s="36">
        <f t="shared" si="0"/>
        <v>776985000</v>
      </c>
      <c r="E43" s="36">
        <f>D43-D46-D47</f>
        <v>182000000</v>
      </c>
      <c r="F43" s="34"/>
    </row>
    <row r="44" s="31" customFormat="1" ht="24.949999999999999" customHeight="1" outlineLevel="1">
      <c r="A44" s="37" t="s">
        <v>32</v>
      </c>
      <c r="B44" s="36">
        <v>415000000</v>
      </c>
      <c r="C44" s="36">
        <f>B44-B45</f>
        <v>0</v>
      </c>
      <c r="D44" s="36">
        <v>0</v>
      </c>
      <c r="E44" s="36">
        <f>D44-D45</f>
        <v>0</v>
      </c>
      <c r="F44" s="34"/>
    </row>
    <row r="45" s="31" customFormat="1" ht="24.949999999999999" customHeight="1" outlineLevel="1">
      <c r="A45" s="38" t="s">
        <v>33</v>
      </c>
      <c r="B45" s="36">
        <v>415000000</v>
      </c>
      <c r="C45" s="36"/>
      <c r="D45" s="36">
        <v>0</v>
      </c>
      <c r="E45" s="36"/>
      <c r="F45" s="34"/>
    </row>
    <row r="46" s="31" customFormat="1" ht="24.949999999999999" customHeight="1" outlineLevel="1">
      <c r="A46" s="35" t="s">
        <v>34</v>
      </c>
      <c r="B46" s="36">
        <v>314000000</v>
      </c>
      <c r="C46" s="36"/>
      <c r="D46" s="36">
        <v>310985000</v>
      </c>
      <c r="E46" s="35"/>
    </row>
    <row r="47" s="31" customFormat="1" ht="24.949999999999999" customHeight="1" outlineLevel="1">
      <c r="A47" s="35" t="s">
        <v>35</v>
      </c>
      <c r="B47" s="36">
        <v>284000000</v>
      </c>
      <c r="C47" s="36"/>
      <c r="D47" s="36">
        <v>284000000</v>
      </c>
      <c r="E47" s="35"/>
    </row>
    <row r="48" s="31" customFormat="1" ht="29.100000000000001" customHeight="1" outlineLevel="1">
      <c r="A48" s="35" t="s">
        <v>36</v>
      </c>
      <c r="B48" s="36">
        <f>-B50</f>
        <v>1013000000</v>
      </c>
      <c r="C48" s="36"/>
      <c r="D48" s="36">
        <f>-D50</f>
        <v>594985000</v>
      </c>
      <c r="E48" s="35"/>
    </row>
    <row r="49" s="31" customFormat="1" ht="26.449999999999999" customHeight="1" outlineLevel="1">
      <c r="A49" s="35" t="s">
        <v>37</v>
      </c>
      <c r="B49" s="36">
        <v>0</v>
      </c>
      <c r="C49" s="35"/>
      <c r="D49" s="36">
        <v>0</v>
      </c>
      <c r="E49" s="35"/>
    </row>
    <row r="50" s="31" customFormat="1" ht="29.449999999999999" customHeight="1" outlineLevel="1">
      <c r="A50" s="35" t="s">
        <v>38</v>
      </c>
      <c r="B50" s="39">
        <f>B32+B25</f>
        <v>-1013000000</v>
      </c>
      <c r="C50" s="35"/>
      <c r="D50" s="39">
        <f>D32+D25</f>
        <v>-594985000</v>
      </c>
      <c r="E50" s="35"/>
    </row>
    <row r="51" ht="37.5" customHeight="1">
      <c r="A51" s="1" t="s">
        <v>39</v>
      </c>
      <c r="B51" s="21">
        <f>B42+B36</f>
        <v>1789985000</v>
      </c>
      <c r="D51" s="21">
        <f>D42+D36</f>
        <v>776985000</v>
      </c>
    </row>
    <row r="52" ht="56.25" customHeight="1"/>
    <row r="61">
      <c r="B61" s="40"/>
    </row>
  </sheetData>
  <mergeCells count="21">
    <mergeCell ref="B1:E1"/>
    <mergeCell ref="B2:E2"/>
    <mergeCell ref="B3:E3"/>
    <mergeCell ref="B4:E4"/>
    <mergeCell ref="B5:E5"/>
    <mergeCell ref="B7:E7"/>
    <mergeCell ref="B8:E8"/>
    <mergeCell ref="B9:E9"/>
    <mergeCell ref="B10:E10"/>
    <mergeCell ref="B11:E11"/>
    <mergeCell ref="B13:D13"/>
    <mergeCell ref="B14:D14"/>
    <mergeCell ref="B15:D15"/>
    <mergeCell ref="B16:D16"/>
    <mergeCell ref="B17:D17"/>
    <mergeCell ref="A19:D19"/>
    <mergeCell ref="A20:E20"/>
    <mergeCell ref="A21:D21"/>
    <mergeCell ref="A22:A23"/>
    <mergeCell ref="B22:C22"/>
    <mergeCell ref="D22:E22"/>
  </mergeCells>
  <printOptions headings="0" gridLines="0"/>
  <pageMargins left="0.82677199999999995" right="0.31496099999999999" top="0.51181100000000002" bottom="0.43307099999999998" header="0.19684999999999997" footer="0.15748000000000001"/>
  <pageSetup paperSize="9" scale="49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2"/>
    <outlinePr applyStyles="0" summaryBelow="1" summaryRight="1" showOutlineSymbols="1"/>
    <pageSetUpPr autoPageBreaks="1" fitToPage="0"/>
  </sheetPr>
  <sheetViews>
    <sheetView view="pageBreakPreview" zoomScale="100" workbookViewId="0">
      <selection activeCell="D17" activeCellId="0" sqref="D17"/>
    </sheetView>
  </sheetViews>
  <sheetFormatPr defaultRowHeight="18" customHeight="1"/>
  <cols>
    <col customWidth="1" min="1" max="1" style="1" width="33.42578125"/>
    <col customWidth="1" min="2" max="2" style="1" width="17.7109375"/>
    <col customWidth="1" min="3" max="3" style="1" width="19.7109375"/>
    <col customWidth="1" min="4" max="4" style="1" width="22.5703125"/>
    <col customWidth="1" min="5" max="5" style="1" width="17.7109375"/>
    <col customWidth="1" min="6" max="7" style="1" width="19.7109375"/>
    <col customWidth="1" min="8" max="257" style="1" width="9.140625"/>
  </cols>
  <sheetData>
    <row r="1" ht="98.25" customHeight="1">
      <c r="A1" s="41"/>
      <c r="B1" s="41"/>
      <c r="C1" s="41"/>
      <c r="D1" s="41"/>
      <c r="E1" s="41"/>
      <c r="F1" s="42" t="s">
        <v>40</v>
      </c>
      <c r="G1" s="42"/>
    </row>
    <row r="2" ht="12.949999999999999" customHeight="1">
      <c r="A2" s="43"/>
      <c r="B2" s="44"/>
      <c r="C2" s="44"/>
      <c r="D2" s="44"/>
      <c r="E2" s="44"/>
      <c r="F2" s="44"/>
      <c r="G2" s="43"/>
    </row>
    <row r="3" ht="18.75" customHeight="1">
      <c r="A3" s="43"/>
      <c r="B3" s="41"/>
      <c r="C3" s="41"/>
      <c r="D3" s="41"/>
      <c r="E3" s="41"/>
      <c r="F3" s="42" t="s">
        <v>41</v>
      </c>
      <c r="G3" s="42"/>
    </row>
    <row r="4" ht="19.5" customHeight="1">
      <c r="A4" s="43"/>
      <c r="B4" s="41"/>
      <c r="C4" s="41"/>
      <c r="D4" s="41"/>
      <c r="E4" s="41"/>
      <c r="F4" s="42" t="s">
        <v>1</v>
      </c>
      <c r="G4" s="42"/>
    </row>
    <row r="5" ht="19.5" customHeight="1">
      <c r="A5" s="43"/>
      <c r="B5" s="41"/>
      <c r="C5" s="41"/>
      <c r="D5" s="41"/>
      <c r="E5" s="41"/>
      <c r="F5" s="42" t="s">
        <v>2</v>
      </c>
      <c r="G5" s="42"/>
    </row>
    <row r="6" ht="19.5" customHeight="1">
      <c r="A6" s="43"/>
      <c r="B6" s="41"/>
      <c r="C6" s="41"/>
      <c r="D6" s="41"/>
      <c r="E6" s="41"/>
      <c r="F6" s="42" t="s">
        <v>3</v>
      </c>
      <c r="G6" s="42"/>
    </row>
    <row r="7" ht="19.5" customHeight="1">
      <c r="A7" s="43"/>
      <c r="B7" s="41"/>
      <c r="C7" s="41"/>
      <c r="D7" s="41"/>
      <c r="E7" s="41"/>
      <c r="F7" s="42" t="s">
        <v>42</v>
      </c>
      <c r="G7" s="42"/>
    </row>
    <row r="8" ht="27.600000000000001" customHeight="1">
      <c r="A8" s="43"/>
      <c r="B8" s="44"/>
      <c r="C8" s="44"/>
      <c r="D8" s="44"/>
      <c r="E8" s="45"/>
      <c r="F8" s="44"/>
      <c r="G8" s="43"/>
    </row>
    <row r="9" ht="39" customHeight="1">
      <c r="A9" s="46" t="s">
        <v>8</v>
      </c>
      <c r="B9" s="46"/>
      <c r="C9" s="46"/>
      <c r="D9" s="46"/>
      <c r="E9" s="46"/>
      <c r="F9" s="46"/>
      <c r="G9" s="46"/>
    </row>
    <row r="10" ht="23.25" customHeight="1">
      <c r="A10" s="7"/>
      <c r="B10" s="7"/>
      <c r="C10" s="7"/>
      <c r="D10" s="7"/>
      <c r="E10" s="7"/>
      <c r="F10" s="8"/>
      <c r="G10" s="8" t="s">
        <v>43</v>
      </c>
    </row>
    <row r="11" ht="19.5" customHeight="1">
      <c r="A11" s="47" t="s">
        <v>9</v>
      </c>
      <c r="B11" s="48" t="s">
        <v>10</v>
      </c>
      <c r="C11" s="48"/>
      <c r="D11" s="48"/>
      <c r="E11" s="48" t="s">
        <v>11</v>
      </c>
      <c r="F11" s="48"/>
      <c r="G11" s="48"/>
    </row>
    <row r="12" ht="19.5" customHeight="1">
      <c r="A12" s="47"/>
      <c r="B12" s="48" t="s">
        <v>44</v>
      </c>
      <c r="C12" s="48"/>
      <c r="D12" s="47" t="s">
        <v>45</v>
      </c>
      <c r="E12" s="48" t="s">
        <v>44</v>
      </c>
      <c r="F12" s="48"/>
      <c r="G12" s="47" t="s">
        <v>45</v>
      </c>
    </row>
    <row r="13" ht="47.25" customHeight="1">
      <c r="A13" s="47"/>
      <c r="B13" s="47" t="s">
        <v>46</v>
      </c>
      <c r="C13" s="47" t="s">
        <v>13</v>
      </c>
      <c r="D13" s="47"/>
      <c r="E13" s="47" t="s">
        <v>46</v>
      </c>
      <c r="F13" s="47" t="s">
        <v>13</v>
      </c>
      <c r="G13" s="47"/>
    </row>
    <row r="14" s="11" customFormat="1" ht="18.75" customHeight="1">
      <c r="A14" s="47">
        <v>1</v>
      </c>
      <c r="B14" s="47">
        <v>2</v>
      </c>
      <c r="C14" s="47">
        <v>3</v>
      </c>
      <c r="D14" s="47">
        <v>4</v>
      </c>
      <c r="E14" s="47">
        <v>5</v>
      </c>
      <c r="F14" s="47">
        <v>6</v>
      </c>
      <c r="G14" s="47">
        <v>7</v>
      </c>
    </row>
    <row r="15" s="11" customFormat="1" ht="83.25" customHeight="1">
      <c r="A15" s="49" t="s">
        <v>47</v>
      </c>
      <c r="B15" s="50">
        <f>Расчетная!B26</f>
        <v>0</v>
      </c>
      <c r="C15" s="51" t="str">
        <f>Расчетная!C26</f>
        <v>-</v>
      </c>
      <c r="D15" s="52">
        <f>Расчетная!B27</f>
        <v>-415000000</v>
      </c>
      <c r="E15" s="52">
        <f>Расчетная!D26</f>
        <v>0</v>
      </c>
      <c r="F15" s="51" t="str">
        <f>Расчетная!E26</f>
        <v>-</v>
      </c>
      <c r="G15" s="52">
        <f>Расчетная!D27</f>
        <v>0</v>
      </c>
    </row>
    <row r="16" s="11" customFormat="1" ht="62.25" customHeight="1">
      <c r="A16" s="53" t="s">
        <v>48</v>
      </c>
      <c r="B16" s="50">
        <f>B17+B18</f>
        <v>0</v>
      </c>
      <c r="C16" s="14" t="s">
        <v>15</v>
      </c>
      <c r="D16" s="50">
        <f>D17+D18</f>
        <v>-598000000</v>
      </c>
      <c r="E16" s="52">
        <f>E17+E18</f>
        <v>0</v>
      </c>
      <c r="F16" s="14" t="s">
        <v>15</v>
      </c>
      <c r="G16" s="52">
        <f>G17+G18</f>
        <v>-594985000</v>
      </c>
    </row>
    <row r="17" s="11" customFormat="1" ht="59.25" customHeight="1">
      <c r="A17" s="54" t="s">
        <v>20</v>
      </c>
      <c r="B17" s="50">
        <f>Расчетная!B30</f>
        <v>0</v>
      </c>
      <c r="C17" s="14" t="s">
        <v>15</v>
      </c>
      <c r="D17" s="52">
        <f>Расчетная!B33</f>
        <v>-598000000</v>
      </c>
      <c r="E17" s="52">
        <f>Расчетная!D30</f>
        <v>0</v>
      </c>
      <c r="F17" s="14" t="s">
        <v>15</v>
      </c>
      <c r="G17" s="52">
        <f>Расчетная!D33</f>
        <v>-594985000</v>
      </c>
    </row>
    <row r="18" ht="58.5" customHeight="1">
      <c r="A18" s="54" t="s">
        <v>21</v>
      </c>
      <c r="B18" s="55">
        <f>Расчетная!B31</f>
        <v>0</v>
      </c>
      <c r="C18" s="14" t="s">
        <v>15</v>
      </c>
      <c r="D18" s="52">
        <f>Расчетная!B34</f>
        <v>0</v>
      </c>
      <c r="E18" s="56">
        <f>Расчетная!D31</f>
        <v>0</v>
      </c>
      <c r="F18" s="14" t="s">
        <v>15</v>
      </c>
      <c r="G18" s="52">
        <f>Расчетная!D34</f>
        <v>0</v>
      </c>
    </row>
    <row r="19" ht="39.75" customHeight="1">
      <c r="A19" s="57" t="s">
        <v>23</v>
      </c>
      <c r="B19" s="55">
        <f>B15+B16</f>
        <v>0</v>
      </c>
      <c r="C19" s="14" t="s">
        <v>15</v>
      </c>
      <c r="D19" s="56">
        <f>D15+D16</f>
        <v>-1013000000</v>
      </c>
      <c r="E19" s="56">
        <f>E15+E16</f>
        <v>0</v>
      </c>
      <c r="F19" s="14" t="s">
        <v>15</v>
      </c>
      <c r="G19" s="56">
        <f>G15+G16</f>
        <v>-594985000</v>
      </c>
    </row>
    <row r="20" ht="19.5" customHeight="1">
      <c r="A20" s="58"/>
      <c r="B20" s="58"/>
      <c r="C20" s="58"/>
      <c r="D20" s="58"/>
      <c r="E20" s="58"/>
      <c r="F20" s="58"/>
      <c r="G20" s="58"/>
    </row>
    <row r="21" ht="14.1" customHeight="1"/>
    <row r="22" ht="25.5" hidden="1" customHeight="1">
      <c r="A22" s="1" t="s">
        <v>49</v>
      </c>
      <c r="B22" s="20"/>
      <c r="C22" s="1" t="s">
        <v>49</v>
      </c>
      <c r="F22" s="1" t="s">
        <v>49</v>
      </c>
    </row>
    <row r="23" ht="26.100000000000001" hidden="1" customHeight="1">
      <c r="A23" s="1" t="s">
        <v>50</v>
      </c>
      <c r="B23" s="40">
        <f>Расчетная!B42</f>
        <v>1789985000</v>
      </c>
      <c r="C23" s="40"/>
      <c r="D23" s="59"/>
      <c r="E23" s="40">
        <f>B23-B27</f>
        <v>776985000</v>
      </c>
      <c r="F23" s="59"/>
      <c r="G23" s="21"/>
    </row>
    <row r="24" ht="24.949999999999999" hidden="1" customHeight="1">
      <c r="A24" s="60" t="s">
        <v>31</v>
      </c>
      <c r="B24" s="40">
        <f>Расчетная!B43</f>
        <v>1374985000</v>
      </c>
      <c r="C24" s="40"/>
      <c r="D24" s="59"/>
      <c r="E24" s="40">
        <f>B24-B26</f>
        <v>776985000</v>
      </c>
      <c r="F24" s="59"/>
      <c r="G24" s="59">
        <v>1957789853.95</v>
      </c>
    </row>
    <row r="25" ht="24.949999999999999" hidden="1" customHeight="1">
      <c r="A25" s="60" t="s">
        <v>32</v>
      </c>
      <c r="B25" s="40">
        <f>B23-B24</f>
        <v>415000000</v>
      </c>
      <c r="C25" s="40"/>
      <c r="E25" s="40">
        <f>E23-E24</f>
        <v>0</v>
      </c>
      <c r="G25" s="21"/>
    </row>
    <row r="26" ht="24.949999999999999" hidden="1" customHeight="1">
      <c r="A26" s="1" t="s">
        <v>51</v>
      </c>
      <c r="B26" s="40">
        <f>Расчетная!B46+Расчетная!B47</f>
        <v>598000000</v>
      </c>
      <c r="C26" s="40">
        <f>D16+B16</f>
        <v>-598000000</v>
      </c>
      <c r="E26" s="40">
        <f>Расчетная!D46+Расчетная!D47</f>
        <v>594985000</v>
      </c>
      <c r="F26" s="40">
        <f>G16+E16</f>
        <v>-594985000</v>
      </c>
    </row>
    <row r="27" ht="24.949999999999999" hidden="1" customHeight="1">
      <c r="A27" s="1" t="s">
        <v>52</v>
      </c>
      <c r="B27" s="40">
        <f>Расчетная!B48+Расчетная!B49</f>
        <v>1013000000</v>
      </c>
      <c r="C27" s="40">
        <f>D19+B19</f>
        <v>-1013000000</v>
      </c>
      <c r="E27" s="40">
        <f>Расчетная!D50</f>
        <v>-594985000</v>
      </c>
      <c r="F27" s="40">
        <f>G19+E19</f>
        <v>-594985000</v>
      </c>
    </row>
    <row r="28" ht="37.5" hidden="1" customHeight="1"/>
    <row r="29" ht="56.25" hidden="1" customHeight="1"/>
    <row r="30" ht="37.5" hidden="1" customHeight="1"/>
    <row r="31" ht="56.25" hidden="1" customHeight="1"/>
    <row r="32" hidden="1"/>
    <row r="33" hidden="1"/>
    <row r="34" hidden="1"/>
    <row r="35" hidden="1"/>
    <row r="36" hidden="1"/>
    <row r="37" hidden="1"/>
    <row r="38" hidden="1"/>
    <row r="39" hidden="1">
      <c r="C39" s="21">
        <f>C26-C27</f>
        <v>415000000</v>
      </c>
      <c r="F39" s="21">
        <f>F26-F27</f>
        <v>0</v>
      </c>
    </row>
    <row r="40" hidden="1">
      <c r="C40" s="61"/>
    </row>
    <row r="41" hidden="1">
      <c r="C41" s="61"/>
    </row>
    <row r="42">
      <c r="C42" s="61"/>
    </row>
  </sheetData>
  <mergeCells count="16">
    <mergeCell ref="F1:G1"/>
    <mergeCell ref="F3:G3"/>
    <mergeCell ref="F4:G4"/>
    <mergeCell ref="F5:G5"/>
    <mergeCell ref="F6:G6"/>
    <mergeCell ref="F7:G7"/>
    <mergeCell ref="A9:G9"/>
    <mergeCell ref="A10:E10"/>
    <mergeCell ref="A11:A13"/>
    <mergeCell ref="B11:D11"/>
    <mergeCell ref="E11:G11"/>
    <mergeCell ref="B12:C12"/>
    <mergeCell ref="D12:D13"/>
    <mergeCell ref="E12:F12"/>
    <mergeCell ref="G12:G13"/>
    <mergeCell ref="A20:G20"/>
  </mergeCells>
  <printOptions headings="0" gridLines="0"/>
  <pageMargins left="0.78740199999999982" right="0.78740199999999982" top="0.9842519999999999" bottom="0.59055100000000005" header="0.19684999999999997" footer="0.15748000000000001"/>
  <pageSetup paperSize="9" scale="87" fitToWidth="1" fitToHeight="1" pageOrder="downThenOver" orientation="landscape" usePrinterDefaults="1" blackAndWhite="0" draft="0" cellComments="none" useFirstPageNumber="0" errors="displayed" horizontalDpi="600" verticalDpi="600" copies="1"/>
  <headerFooter>
    <oddHeader>&amp;C&amp;"Times New Roman,Regular 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revision>6</cp:revision>
  <dcterms:created xsi:type="dcterms:W3CDTF">2005-08-18T04:46:00Z</dcterms:created>
  <dcterms:modified xsi:type="dcterms:W3CDTF">2024-11-21T00:52:26Z</dcterms:modified>
  <cp:version>786432</cp:version>
</cp:coreProperties>
</file>