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 activeTab="1"/>
  </bookViews>
  <sheets>
    <sheet name="Расчетная" sheetId="1" r:id="rId1"/>
    <sheet name="новая форма заимств" sheetId="2" r:id="rId2"/>
  </sheets>
  <definedNames>
    <definedName name="OLE_LINK3" localSheetId="0">Расчетная!#REF!</definedName>
    <definedName name="OLE_LINK4" localSheetId="0">Расчетная!#REF!</definedName>
    <definedName name="Print_Titles" localSheetId="1">'новая форма заимств'!$14:$14</definedName>
    <definedName name="Print_Titles" localSheetId="0">Расчетная!$24:$24</definedName>
    <definedName name="_xlnm.Print_Area" localSheetId="1">'новая форма заимств'!$A$1:$G$20</definedName>
    <definedName name="_xlnm.Print_Area" localSheetId="0">Расчетная!$A$1:$E$50</definedName>
  </definedNames>
  <calcPr calcId="125725"/>
</workbook>
</file>

<file path=xl/calcChain.xml><?xml version="1.0" encoding="utf-8"?>
<calcChain xmlns="http://schemas.openxmlformats.org/spreadsheetml/2006/main">
  <c r="E26" i="2"/>
  <c r="B26"/>
  <c r="B24"/>
  <c r="E24" s="1"/>
  <c r="B23"/>
  <c r="B25" s="1"/>
  <c r="E18"/>
  <c r="D18"/>
  <c r="B18"/>
  <c r="B16" s="1"/>
  <c r="B19" s="1"/>
  <c r="G17"/>
  <c r="E17"/>
  <c r="E16" s="1"/>
  <c r="D17"/>
  <c r="D16" s="1"/>
  <c r="B17"/>
  <c r="G15"/>
  <c r="F15"/>
  <c r="E15"/>
  <c r="E19" s="1"/>
  <c r="D15"/>
  <c r="D19" s="1"/>
  <c r="C27" s="1"/>
  <c r="C15"/>
  <c r="B15"/>
  <c r="D58" i="1"/>
  <c r="D51" s="1"/>
  <c r="B58"/>
  <c r="D54"/>
  <c r="B54"/>
  <c r="B51"/>
  <c r="E44"/>
  <c r="C44"/>
  <c r="B42"/>
  <c r="B52" s="1"/>
  <c r="D34"/>
  <c r="G18" i="2" s="1"/>
  <c r="B34" i="1"/>
  <c r="D33"/>
  <c r="D32" s="1"/>
  <c r="B33"/>
  <c r="C43" s="1"/>
  <c r="D43" s="1"/>
  <c r="E43" s="1"/>
  <c r="D29"/>
  <c r="D36" s="1"/>
  <c r="B29"/>
  <c r="B36" s="1"/>
  <c r="D25"/>
  <c r="B25"/>
  <c r="D50" l="1"/>
  <c r="D37"/>
  <c r="D35" s="1"/>
  <c r="D40" s="1"/>
  <c r="G16" i="2"/>
  <c r="F26" s="1"/>
  <c r="C26"/>
  <c r="C39" s="1"/>
  <c r="D28" i="1"/>
  <c r="B32"/>
  <c r="B50" l="1"/>
  <c r="B37"/>
  <c r="B35" s="1"/>
  <c r="B40" s="1"/>
  <c r="D48"/>
  <c r="E27" i="2"/>
  <c r="F39"/>
  <c r="G19"/>
  <c r="F27" s="1"/>
  <c r="B28" i="1"/>
  <c r="B48" l="1"/>
  <c r="B27" i="2" s="1"/>
  <c r="E23" s="1"/>
  <c r="E25" s="1"/>
  <c r="C42" i="1"/>
  <c r="D42" s="1"/>
  <c r="E42" l="1"/>
  <c r="D52"/>
</calcChain>
</file>

<file path=xl/sharedStrings.xml><?xml version="1.0" encoding="utf-8"?>
<sst xmlns="http://schemas.openxmlformats.org/spreadsheetml/2006/main" count="122" uniqueCount="61">
  <si>
    <t xml:space="preserve">Приложение 
                                                      </t>
  </si>
  <si>
    <t xml:space="preserve">к муниципальному 
</t>
  </si>
  <si>
    <t xml:space="preserve">правовому  акту
города Владивостока
от                  № </t>
  </si>
  <si>
    <t xml:space="preserve">города Владивостока
</t>
  </si>
  <si>
    <t xml:space="preserve">от                    № </t>
  </si>
  <si>
    <t xml:space="preserve">«Приложение 15 
                                                      </t>
  </si>
  <si>
    <t xml:space="preserve">«Приложение  2 
                                                      </t>
  </si>
  <si>
    <t>от 12.12.2019 № 118-МПА</t>
  </si>
  <si>
    <t>Программа муниципальных внутренних заимствований 
Владивостокского городского округа на плановый период 2026 и 2027 годов</t>
  </si>
  <si>
    <t>Перечень муниципальных внутренних заимствований</t>
  </si>
  <si>
    <t>2026 год</t>
  </si>
  <si>
    <t>2027 год</t>
  </si>
  <si>
    <t>Сумма, в рублях</t>
  </si>
  <si>
    <t>Предельный срок погашения</t>
  </si>
  <si>
    <t xml:space="preserve">Кредиты, полученные Владивостокским городским округом от кредитных организаций </t>
  </si>
  <si>
    <t>-</t>
  </si>
  <si>
    <t xml:space="preserve"> - привлечение  </t>
  </si>
  <si>
    <t xml:space="preserve"> - погашение   </t>
  </si>
  <si>
    <t>Бюджетные кредиты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</si>
  <si>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 - 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</si>
  <si>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>от других бюджетов бюджетной системы Российской Федерации</t>
  </si>
  <si>
    <t>на пополнение остатков средств на счетах местных бюджетов</t>
  </si>
  <si>
    <t xml:space="preserve"> - 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</si>
  <si>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>Итого муниципальных внутренних заимствований</t>
  </si>
  <si>
    <t xml:space="preserve"> - привлечение  средств</t>
  </si>
  <si>
    <t xml:space="preserve"> - погашение  средств</t>
  </si>
  <si>
    <t>на 01.01.26</t>
  </si>
  <si>
    <t>на 31.12.26</t>
  </si>
  <si>
    <t>на 01.01.27</t>
  </si>
  <si>
    <t>на 31.12.27</t>
  </si>
  <si>
    <t>Муниципальный долг , в т.ч.</t>
  </si>
  <si>
    <t>бюджетный</t>
  </si>
  <si>
    <t>коммерческий</t>
  </si>
  <si>
    <t>Сумма погашения коммерческого кредита</t>
  </si>
  <si>
    <t>сумма погашения бюджетного 5 кредита</t>
  </si>
  <si>
    <t>минимальная сумма погашения бюджетного 3 кредита</t>
  </si>
  <si>
    <t>уменьшение МД за счет дох (проф)</t>
  </si>
  <si>
    <t>уменьшение МД за счет остатков</t>
  </si>
  <si>
    <t>Сумма погашения всего</t>
  </si>
  <si>
    <t>концессионные платежи</t>
  </si>
  <si>
    <t>Предельный объем</t>
  </si>
  <si>
    <t xml:space="preserve"> Концессия - Создание и эксплуатация объекта образования "Школа на 1125 мест в районе ул.Русская, 73д в г.Владивостоке" </t>
  </si>
  <si>
    <t>МБ</t>
  </si>
  <si>
    <t>ФБ</t>
  </si>
  <si>
    <t>КБ</t>
  </si>
  <si>
    <t xml:space="preserve">Создание и эксплуатация парка "Минный
городок" в городе Владивостоке
(финансовое обеспечение обязательств
концедента в рамках концессионного
соглашения </t>
  </si>
  <si>
    <t xml:space="preserve">         Приложение 7 
         к  муниципальному правовому акту 
         города Владивостока  
         от ____________ №  ___________
</t>
  </si>
  <si>
    <t xml:space="preserve">        "Приложение 7  </t>
  </si>
  <si>
    <t xml:space="preserve">       города Владивостока</t>
  </si>
  <si>
    <t xml:space="preserve">       от 17.12.2024    № 145-МПА</t>
  </si>
  <si>
    <t>в рублях</t>
  </si>
  <si>
    <t xml:space="preserve">Привлечение </t>
  </si>
  <si>
    <t>Объемы погашения</t>
  </si>
  <si>
    <t xml:space="preserve">Объемы </t>
  </si>
  <si>
    <t xml:space="preserve">Кредиты кредитных организаций </t>
  </si>
  <si>
    <t>Бюджетные кредиты в валюте Российской Федерации, в том числе:</t>
  </si>
  <si>
    <t>Контроль</t>
  </si>
  <si>
    <t>Муниципальный долг на 01.01., в т.ч.</t>
  </si>
  <si>
    <t>минимальная сумма погашения бюджетного кредита</t>
  </si>
  <si>
    <t>планируемое уменьшение МД</t>
  </si>
  <si>
    <t xml:space="preserve">         к муниципальному правовому акту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</si>
</sst>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_р_._-;_-@_-"/>
    <numFmt numFmtId="166" formatCode="#,##0.00_ ;\-#,##0.00\ "/>
  </numFmts>
  <fonts count="11">
    <font>
      <sz val="10"/>
      <color theme="1"/>
      <name val="Arial Cyr"/>
    </font>
    <font>
      <sz val="14"/>
      <name val="Arial Cyr"/>
    </font>
    <font>
      <sz val="14"/>
      <name val="Times New Roman"/>
    </font>
    <font>
      <sz val="12"/>
      <name val="Times New Roman"/>
    </font>
    <font>
      <sz val="10"/>
      <color indexed="2"/>
      <name val="Arial Cyr"/>
    </font>
    <font>
      <sz val="15"/>
      <name val="Times New Roman"/>
    </font>
    <font>
      <sz val="15"/>
      <name val="Arial Cyr"/>
    </font>
    <font>
      <sz val="14.5"/>
      <color theme="1"/>
      <name val="Times New Roman"/>
    </font>
    <font>
      <sz val="13.5"/>
      <name val="Times New Roman"/>
    </font>
    <font>
      <sz val="12"/>
      <name val="Arial Cyr"/>
    </font>
    <font>
      <sz val="10"/>
      <color theme="1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rgb="FFFFC000"/>
        <bgColor rgb="FFFFC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10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 indent="34"/>
    </xf>
    <xf numFmtId="0" fontId="2" fillId="0" borderId="0" xfId="0" applyFont="1" applyAlignment="1">
      <alignment horizontal="left" vertical="top" wrapText="1" indent="5"/>
    </xf>
    <xf numFmtId="0" fontId="0" fillId="0" borderId="0" xfId="0" applyAlignment="1">
      <alignment horizontal="left" indent="5"/>
    </xf>
    <xf numFmtId="0" fontId="2" fillId="0" borderId="0" xfId="0" applyFont="1" applyAlignment="1">
      <alignment horizontal="left" vertical="top" indent="5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 wrapText="1"/>
    </xf>
    <xf numFmtId="166" fontId="3" fillId="0" borderId="1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/>
    <xf numFmtId="4" fontId="1" fillId="0" borderId="0" xfId="0" applyNumberFormat="1" applyFont="1"/>
    <xf numFmtId="0" fontId="3" fillId="3" borderId="1" xfId="0" applyFont="1" applyFill="1" applyBorder="1" applyAlignment="1">
      <alignment horizontal="left" wrapText="1"/>
    </xf>
    <xf numFmtId="166" fontId="3" fillId="3" borderId="1" xfId="0" applyNumberFormat="1" applyFont="1" applyFill="1" applyBorder="1" applyAlignment="1">
      <alignment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166" fontId="3" fillId="4" borderId="1" xfId="0" applyNumberFormat="1" applyFont="1" applyFill="1" applyBorder="1" applyAlignment="1">
      <alignment horizontal="righ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/>
    <xf numFmtId="0" fontId="3" fillId="0" borderId="2" xfId="0" applyFont="1" applyBorder="1" applyAlignment="1">
      <alignment horizontal="justify" wrapText="1"/>
    </xf>
    <xf numFmtId="166" fontId="3" fillId="0" borderId="2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justify" wrapText="1"/>
    </xf>
    <xf numFmtId="166" fontId="3" fillId="0" borderId="3" xfId="0" applyNumberFormat="1" applyFont="1" applyBorder="1" applyAlignment="1">
      <alignment horizontal="right" vertical="top" wrapText="1"/>
    </xf>
    <xf numFmtId="0" fontId="1" fillId="5" borderId="0" xfId="0" applyFont="1" applyFill="1"/>
    <xf numFmtId="0" fontId="3" fillId="5" borderId="4" xfId="0" applyFont="1" applyFill="1" applyBorder="1" applyAlignment="1">
      <alignment horizontal="justify" wrapText="1"/>
    </xf>
    <xf numFmtId="166" fontId="3" fillId="5" borderId="4" xfId="0" applyNumberFormat="1" applyFont="1" applyFill="1" applyBorder="1" applyAlignment="1">
      <alignment horizontal="right" vertical="top" wrapText="1"/>
    </xf>
    <xf numFmtId="4" fontId="1" fillId="5" borderId="0" xfId="0" applyNumberFormat="1" applyFont="1" applyFill="1"/>
    <xf numFmtId="0" fontId="1" fillId="5" borderId="1" xfId="0" applyFont="1" applyFill="1" applyBorder="1"/>
    <xf numFmtId="4" fontId="0" fillId="5" borderId="1" xfId="0" applyNumberFormat="1" applyFill="1" applyBorder="1"/>
    <xf numFmtId="0" fontId="1" fillId="5" borderId="1" xfId="0" applyFont="1" applyFill="1" applyBorder="1" applyAlignment="1">
      <alignment horizontal="right"/>
    </xf>
    <xf numFmtId="0" fontId="1" fillId="5" borderId="1" xfId="0" applyFont="1" applyFill="1" applyBorder="1" applyAlignment="1">
      <alignment horizontal="left"/>
    </xf>
    <xf numFmtId="4" fontId="4" fillId="5" borderId="1" xfId="0" applyNumberFormat="1" applyFont="1" applyFill="1" applyBorder="1"/>
    <xf numFmtId="4" fontId="1" fillId="5" borderId="1" xfId="0" applyNumberFormat="1" applyFont="1" applyFill="1" applyBorder="1"/>
    <xf numFmtId="43" fontId="1" fillId="0" borderId="0" xfId="0" applyNumberFormat="1" applyFont="1"/>
    <xf numFmtId="0" fontId="1" fillId="6" borderId="0" xfId="0" applyFont="1" applyFill="1"/>
    <xf numFmtId="4" fontId="1" fillId="6" borderId="0" xfId="0" applyNumberFormat="1" applyFont="1" applyFill="1"/>
    <xf numFmtId="0" fontId="1" fillId="2" borderId="5" xfId="0" applyFont="1" applyFill="1" applyBorder="1" applyAlignment="1">
      <alignment wrapText="1"/>
    </xf>
    <xf numFmtId="43" fontId="1" fillId="2" borderId="1" xfId="0" applyNumberFormat="1" applyFont="1" applyFill="1" applyBorder="1"/>
    <xf numFmtId="0" fontId="1" fillId="0" borderId="1" xfId="0" applyFont="1" applyBorder="1"/>
    <xf numFmtId="0" fontId="1" fillId="0" borderId="0" xfId="0" applyFont="1" applyAlignment="1">
      <alignment horizontal="right"/>
    </xf>
    <xf numFmtId="164" fontId="1" fillId="0" borderId="1" xfId="1" applyNumberFormat="1" applyFont="1" applyBorder="1"/>
    <xf numFmtId="164" fontId="1" fillId="2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0" fillId="0" borderId="0" xfId="0" applyNumberFormat="1"/>
    <xf numFmtId="0" fontId="5" fillId="0" borderId="0" xfId="0" applyFont="1" applyAlignment="1">
      <alignment vertical="top" wrapText="1"/>
    </xf>
    <xf numFmtId="0" fontId="6" fillId="0" borderId="0" xfId="0" applyFont="1"/>
    <xf numFmtId="0" fontId="5" fillId="0" borderId="0" xfId="0" applyFont="1" applyAlignment="1">
      <alignment horizontal="left" vertical="top" wrapText="1" indent="5"/>
    </xf>
    <xf numFmtId="0" fontId="5" fillId="0" borderId="0" xfId="0" applyFont="1" applyAlignment="1">
      <alignment horizontal="left" vertical="top" indent="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wrapText="1"/>
    </xf>
    <xf numFmtId="166" fontId="8" fillId="4" borderId="1" xfId="0" applyNumberFormat="1" applyFont="1" applyFill="1" applyBorder="1" applyAlignment="1">
      <alignment vertical="center" wrapText="1"/>
    </xf>
    <xf numFmtId="166" fontId="8" fillId="4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wrapText="1"/>
    </xf>
    <xf numFmtId="4" fontId="9" fillId="0" borderId="0" xfId="0" applyNumberFormat="1" applyFont="1"/>
    <xf numFmtId="166" fontId="9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 wrapText="1" indent="5"/>
    </xf>
    <xf numFmtId="0" fontId="0" fillId="0" borderId="0" xfId="0" applyAlignment="1">
      <alignment horizontal="left" indent="5"/>
    </xf>
    <xf numFmtId="0" fontId="2" fillId="0" borderId="0" xfId="0" applyFont="1" applyAlignment="1">
      <alignment horizontal="left" vertical="top" wrapText="1" indent="34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inden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62"/>
  <sheetViews>
    <sheetView view="pageBreakPreview" topLeftCell="A23" zoomScale="70" workbookViewId="0">
      <selection activeCell="D34" sqref="D34"/>
    </sheetView>
  </sheetViews>
  <sheetFormatPr defaultRowHeight="18" customHeight="1" outlineLevelRow="1"/>
  <cols>
    <col min="1" max="1" width="60.7109375" style="1" customWidth="1"/>
    <col min="2" max="2" width="26.140625" style="1" customWidth="1"/>
    <col min="3" max="3" width="19.42578125" style="1" customWidth="1"/>
    <col min="4" max="4" width="22.5703125" style="1" customWidth="1"/>
    <col min="5" max="5" width="20.42578125" style="1" customWidth="1"/>
    <col min="6" max="6" width="23.42578125" style="1" customWidth="1"/>
    <col min="7" max="7" width="20.140625" style="1" customWidth="1"/>
    <col min="8" max="257" width="9.140625" style="1" customWidth="1"/>
  </cols>
  <sheetData>
    <row r="1" spans="2:5" ht="16.5" hidden="1" customHeight="1" outlineLevel="1">
      <c r="B1" s="78" t="s">
        <v>0</v>
      </c>
      <c r="C1" s="78"/>
      <c r="D1" s="78"/>
      <c r="E1" s="78"/>
    </row>
    <row r="2" spans="2:5" ht="16.5" hidden="1" customHeight="1" outlineLevel="1">
      <c r="B2" s="78" t="s">
        <v>1</v>
      </c>
      <c r="C2" s="78"/>
      <c r="D2" s="78"/>
      <c r="E2" s="78"/>
    </row>
    <row r="3" spans="2:5" ht="16.5" hidden="1" customHeight="1" outlineLevel="1">
      <c r="B3" s="78" t="s">
        <v>2</v>
      </c>
      <c r="C3" s="78"/>
      <c r="D3" s="78"/>
      <c r="E3" s="78"/>
    </row>
    <row r="4" spans="2:5" ht="16.5" hidden="1" customHeight="1" outlineLevel="1">
      <c r="B4" s="78" t="s">
        <v>3</v>
      </c>
      <c r="C4" s="78"/>
      <c r="D4" s="78"/>
      <c r="E4" s="78"/>
    </row>
    <row r="5" spans="2:5" ht="19.5" hidden="1" customHeight="1" outlineLevel="1">
      <c r="B5" s="78" t="s">
        <v>4</v>
      </c>
      <c r="C5" s="78"/>
      <c r="D5" s="78"/>
      <c r="E5" s="78"/>
    </row>
    <row r="6" spans="2:5" ht="19.5" hidden="1" customHeight="1" outlineLevel="1">
      <c r="B6" s="2"/>
      <c r="C6" s="2"/>
      <c r="D6" s="2"/>
      <c r="E6" s="2"/>
    </row>
    <row r="7" spans="2:5" ht="16.5" hidden="1" customHeight="1" outlineLevel="1">
      <c r="B7" s="78" t="s">
        <v>5</v>
      </c>
      <c r="C7" s="78"/>
      <c r="D7" s="78"/>
      <c r="E7" s="78"/>
    </row>
    <row r="8" spans="2:5" ht="16.5" hidden="1" customHeight="1" outlineLevel="1">
      <c r="B8" s="78" t="s">
        <v>1</v>
      </c>
      <c r="C8" s="78"/>
      <c r="D8" s="78"/>
      <c r="E8" s="78"/>
    </row>
    <row r="9" spans="2:5" ht="16.5" hidden="1" customHeight="1" outlineLevel="1">
      <c r="B9" s="78" t="s">
        <v>2</v>
      </c>
      <c r="C9" s="78"/>
      <c r="D9" s="78"/>
      <c r="E9" s="78"/>
    </row>
    <row r="10" spans="2:5" ht="16.5" hidden="1" customHeight="1" outlineLevel="1">
      <c r="B10" s="78" t="s">
        <v>3</v>
      </c>
      <c r="C10" s="78"/>
      <c r="D10" s="78"/>
      <c r="E10" s="78"/>
    </row>
    <row r="11" spans="2:5" ht="19.5" hidden="1" customHeight="1" outlineLevel="1">
      <c r="B11" s="78" t="s">
        <v>4</v>
      </c>
      <c r="C11" s="78"/>
      <c r="D11" s="78"/>
      <c r="E11" s="78"/>
    </row>
    <row r="12" spans="2:5" ht="19.5" hidden="1" customHeight="1" outlineLevel="1">
      <c r="B12" s="3"/>
      <c r="C12" s="3"/>
      <c r="D12" s="3"/>
      <c r="E12" s="3"/>
    </row>
    <row r="13" spans="2:5" ht="19.5" hidden="1" customHeight="1" outlineLevel="1">
      <c r="B13" s="76" t="s">
        <v>6</v>
      </c>
      <c r="C13" s="76"/>
      <c r="D13" s="77"/>
      <c r="E13" s="4"/>
    </row>
    <row r="14" spans="2:5" ht="19.5" hidden="1" customHeight="1" outlineLevel="1">
      <c r="B14" s="76" t="s">
        <v>1</v>
      </c>
      <c r="C14" s="76"/>
      <c r="D14" s="76"/>
      <c r="E14" s="3"/>
    </row>
    <row r="15" spans="2:5" ht="19.5" hidden="1" customHeight="1" outlineLevel="1">
      <c r="B15" s="76" t="s">
        <v>2</v>
      </c>
      <c r="C15" s="76"/>
      <c r="D15" s="76"/>
      <c r="E15" s="3"/>
    </row>
    <row r="16" spans="2:5" ht="19.5" hidden="1" customHeight="1" outlineLevel="1">
      <c r="B16" s="76" t="s">
        <v>3</v>
      </c>
      <c r="C16" s="76"/>
      <c r="D16" s="76"/>
      <c r="E16" s="3"/>
    </row>
    <row r="17" spans="1:7" ht="19.5" hidden="1" customHeight="1" outlineLevel="1">
      <c r="B17" s="76" t="s">
        <v>7</v>
      </c>
      <c r="C17" s="76"/>
      <c r="D17" s="76"/>
      <c r="E17" s="3"/>
    </row>
    <row r="18" spans="1:7" ht="27.6" hidden="1" customHeight="1" outlineLevel="1">
      <c r="B18" s="3"/>
      <c r="C18" s="3"/>
      <c r="D18" s="5"/>
      <c r="E18" s="3"/>
    </row>
    <row r="19" spans="1:7" ht="16.5" hidden="1" customHeight="1" outlineLevel="1">
      <c r="A19" s="72"/>
      <c r="B19" s="72"/>
      <c r="C19" s="72"/>
      <c r="D19" s="72"/>
      <c r="E19" s="6"/>
    </row>
    <row r="20" spans="1:7" ht="47.45" customHeight="1" collapsed="1">
      <c r="A20" s="73" t="s">
        <v>8</v>
      </c>
      <c r="B20" s="72"/>
      <c r="C20" s="72"/>
      <c r="D20" s="72"/>
      <c r="E20" s="72"/>
    </row>
    <row r="21" spans="1:7" ht="18.75" customHeight="1">
      <c r="A21" s="73"/>
      <c r="B21" s="73"/>
      <c r="C21" s="73"/>
      <c r="D21" s="73"/>
      <c r="E21" s="7"/>
    </row>
    <row r="22" spans="1:7" ht="23.45" customHeight="1">
      <c r="A22" s="74" t="s">
        <v>9</v>
      </c>
      <c r="B22" s="75" t="s">
        <v>10</v>
      </c>
      <c r="C22" s="75"/>
      <c r="D22" s="75" t="s">
        <v>11</v>
      </c>
      <c r="E22" s="75"/>
    </row>
    <row r="23" spans="1:7" ht="56.45" customHeight="1">
      <c r="A23" s="74"/>
      <c r="B23" s="8" t="s">
        <v>12</v>
      </c>
      <c r="C23" s="8" t="s">
        <v>13</v>
      </c>
      <c r="D23" s="8" t="s">
        <v>12</v>
      </c>
      <c r="E23" s="8" t="s">
        <v>13</v>
      </c>
    </row>
    <row r="24" spans="1:7" s="9" customFormat="1" ht="16.5" customHeight="1">
      <c r="A24" s="8">
        <v>1</v>
      </c>
      <c r="B24" s="8">
        <v>2</v>
      </c>
      <c r="C24" s="8">
        <v>3</v>
      </c>
      <c r="D24" s="8">
        <v>4</v>
      </c>
      <c r="E24" s="8">
        <v>5</v>
      </c>
    </row>
    <row r="25" spans="1:7" s="9" customFormat="1" ht="40.5" customHeight="1">
      <c r="A25" s="10" t="s">
        <v>14</v>
      </c>
      <c r="B25" s="11">
        <f>B26+B27</f>
        <v>0</v>
      </c>
      <c r="C25" s="12" t="s">
        <v>15</v>
      </c>
      <c r="D25" s="11">
        <f>D26+D27</f>
        <v>0</v>
      </c>
      <c r="E25" s="12" t="s">
        <v>15</v>
      </c>
      <c r="F25" s="13"/>
    </row>
    <row r="26" spans="1:7" s="9" customFormat="1" ht="22.5" customHeight="1">
      <c r="A26" s="14" t="s">
        <v>16</v>
      </c>
      <c r="B26" s="15">
        <v>0</v>
      </c>
      <c r="C26" s="16" t="s">
        <v>15</v>
      </c>
      <c r="D26" s="15">
        <v>0</v>
      </c>
      <c r="E26" s="16" t="s">
        <v>15</v>
      </c>
    </row>
    <row r="27" spans="1:7" s="9" customFormat="1" ht="21" customHeight="1">
      <c r="A27" s="14" t="s">
        <v>17</v>
      </c>
      <c r="B27" s="15">
        <v>0</v>
      </c>
      <c r="C27" s="16" t="s">
        <v>15</v>
      </c>
      <c r="D27" s="15">
        <v>0</v>
      </c>
      <c r="E27" s="16" t="s">
        <v>15</v>
      </c>
      <c r="F27" s="17"/>
      <c r="G27" s="18"/>
    </row>
    <row r="28" spans="1:7" ht="68.45" customHeight="1">
      <c r="A28" s="10" t="s">
        <v>18</v>
      </c>
      <c r="B28" s="11">
        <f>B29+B32</f>
        <v>-627385000</v>
      </c>
      <c r="C28" s="12" t="s">
        <v>15</v>
      </c>
      <c r="D28" s="11">
        <f>D29+D32</f>
        <v>-316200000</v>
      </c>
      <c r="E28" s="12" t="s">
        <v>15</v>
      </c>
      <c r="F28" s="19"/>
      <c r="G28" s="20"/>
    </row>
    <row r="29" spans="1:7" ht="60.6" customHeight="1">
      <c r="A29" s="21" t="s">
        <v>19</v>
      </c>
      <c r="B29" s="22">
        <f>B30+B31</f>
        <v>0</v>
      </c>
      <c r="C29" s="23" t="s">
        <v>15</v>
      </c>
      <c r="D29" s="22">
        <f>D30+D31</f>
        <v>0</v>
      </c>
      <c r="E29" s="16" t="s">
        <v>15</v>
      </c>
    </row>
    <row r="30" spans="1:7" ht="28.5" customHeight="1">
      <c r="A30" s="24" t="s">
        <v>20</v>
      </c>
      <c r="B30" s="25">
        <v>0</v>
      </c>
      <c r="C30" s="16" t="s">
        <v>15</v>
      </c>
      <c r="D30" s="25">
        <v>0</v>
      </c>
      <c r="E30" s="16" t="s">
        <v>15</v>
      </c>
    </row>
    <row r="31" spans="1:7" ht="42.75" customHeight="1">
      <c r="A31" s="24" t="s">
        <v>21</v>
      </c>
      <c r="B31" s="25">
        <v>0</v>
      </c>
      <c r="C31" s="26"/>
      <c r="D31" s="27">
        <v>0</v>
      </c>
      <c r="E31" s="26"/>
    </row>
    <row r="32" spans="1:7" ht="69.599999999999994" customHeight="1">
      <c r="A32" s="21" t="s">
        <v>22</v>
      </c>
      <c r="B32" s="22">
        <f>B33+B34</f>
        <v>-627385000</v>
      </c>
      <c r="C32" s="23" t="s">
        <v>15</v>
      </c>
      <c r="D32" s="22">
        <f>D33+D34</f>
        <v>-316200000</v>
      </c>
      <c r="E32" s="23" t="s">
        <v>15</v>
      </c>
    </row>
    <row r="33" spans="1:6" ht="36.6" customHeight="1">
      <c r="A33" s="24" t="s">
        <v>20</v>
      </c>
      <c r="B33" s="27">
        <f>-594385000-33000000</f>
        <v>-627385000</v>
      </c>
      <c r="C33" s="16" t="s">
        <v>15</v>
      </c>
      <c r="D33" s="15">
        <f>-282200000-34000000</f>
        <v>-316200000</v>
      </c>
      <c r="E33" s="16" t="s">
        <v>15</v>
      </c>
    </row>
    <row r="34" spans="1:6" ht="32.1" customHeight="1">
      <c r="A34" s="24" t="s">
        <v>21</v>
      </c>
      <c r="B34" s="27">
        <f>-B31</f>
        <v>0</v>
      </c>
      <c r="C34" s="16" t="s">
        <v>15</v>
      </c>
      <c r="D34" s="27">
        <f>-D31</f>
        <v>0</v>
      </c>
      <c r="E34" s="16" t="s">
        <v>15</v>
      </c>
    </row>
    <row r="35" spans="1:6" ht="35.1" customHeight="1">
      <c r="A35" s="14" t="s">
        <v>23</v>
      </c>
      <c r="B35" s="15">
        <f>B36+B37</f>
        <v>-627385000</v>
      </c>
      <c r="C35" s="16" t="s">
        <v>15</v>
      </c>
      <c r="D35" s="15">
        <f>D36+D37</f>
        <v>-316200000</v>
      </c>
      <c r="E35" s="16" t="s">
        <v>15</v>
      </c>
    </row>
    <row r="36" spans="1:6" ht="21.95" customHeight="1">
      <c r="A36" s="14" t="s">
        <v>24</v>
      </c>
      <c r="B36" s="28">
        <f>B26+B29</f>
        <v>0</v>
      </c>
      <c r="C36" s="16" t="s">
        <v>15</v>
      </c>
      <c r="D36" s="28">
        <f>D26+D29</f>
        <v>0</v>
      </c>
      <c r="E36" s="16" t="s">
        <v>15</v>
      </c>
      <c r="F36" s="29"/>
    </row>
    <row r="37" spans="1:6" ht="23.1" customHeight="1">
      <c r="A37" s="14" t="s">
        <v>25</v>
      </c>
      <c r="B37" s="15">
        <f>B27+B32</f>
        <v>-627385000</v>
      </c>
      <c r="C37" s="16" t="s">
        <v>15</v>
      </c>
      <c r="D37" s="15">
        <f>D27+D32</f>
        <v>-316200000</v>
      </c>
      <c r="E37" s="16" t="s">
        <v>15</v>
      </c>
      <c r="F37" s="29"/>
    </row>
    <row r="38" spans="1:6" ht="22.5" customHeight="1">
      <c r="A38" s="30"/>
      <c r="B38" s="31"/>
      <c r="C38" s="31"/>
      <c r="D38" s="31"/>
      <c r="E38" s="31"/>
      <c r="F38" s="20"/>
    </row>
    <row r="39" spans="1:6" ht="22.5" customHeight="1">
      <c r="A39" s="32"/>
      <c r="B39" s="33"/>
      <c r="C39" s="33"/>
      <c r="D39" s="33"/>
      <c r="E39" s="33"/>
      <c r="F39" s="20"/>
    </row>
    <row r="40" spans="1:6" s="34" customFormat="1" ht="22.5" customHeight="1" outlineLevel="1">
      <c r="A40" s="35"/>
      <c r="B40" s="36" t="e">
        <f>B35+#REF!</f>
        <v>#REF!</v>
      </c>
      <c r="C40" s="36"/>
      <c r="D40" s="36" t="e">
        <f>D35+#REF!</f>
        <v>#REF!</v>
      </c>
      <c r="E40" s="36"/>
      <c r="F40" s="37"/>
    </row>
    <row r="41" spans="1:6" s="34" customFormat="1" ht="25.5" customHeight="1" outlineLevel="1">
      <c r="A41" s="38"/>
      <c r="B41" s="38" t="s">
        <v>26</v>
      </c>
      <c r="C41" s="38" t="s">
        <v>27</v>
      </c>
      <c r="D41" s="38" t="s">
        <v>28</v>
      </c>
      <c r="E41" s="38" t="s">
        <v>29</v>
      </c>
    </row>
    <row r="42" spans="1:6" s="34" customFormat="1" ht="26.1" customHeight="1" outlineLevel="1">
      <c r="A42" s="38" t="s">
        <v>30</v>
      </c>
      <c r="B42" s="39">
        <f>B43+B44</f>
        <v>977585000</v>
      </c>
      <c r="C42" s="39">
        <f>B42+B50</f>
        <v>350200000</v>
      </c>
      <c r="D42" s="39">
        <f t="shared" ref="D42:D43" si="0">C42</f>
        <v>350200000</v>
      </c>
      <c r="E42" s="39">
        <f>D42+D50</f>
        <v>34000000</v>
      </c>
      <c r="F42" s="37"/>
    </row>
    <row r="43" spans="1:6" s="34" customFormat="1" ht="24.95" customHeight="1" outlineLevel="1">
      <c r="A43" s="40" t="s">
        <v>31</v>
      </c>
      <c r="B43" s="39">
        <v>977585000</v>
      </c>
      <c r="C43" s="39">
        <f>B43+B33</f>
        <v>350200000</v>
      </c>
      <c r="D43" s="39">
        <f t="shared" si="0"/>
        <v>350200000</v>
      </c>
      <c r="E43" s="39">
        <f>D43+D32</f>
        <v>34000000</v>
      </c>
      <c r="F43" s="37"/>
    </row>
    <row r="44" spans="1:6" s="34" customFormat="1" ht="24.95" customHeight="1" outlineLevel="1">
      <c r="A44" s="40" t="s">
        <v>32</v>
      </c>
      <c r="B44" s="39">
        <v>0</v>
      </c>
      <c r="C44" s="39">
        <f>B44-B45</f>
        <v>0</v>
      </c>
      <c r="D44" s="39">
        <v>0</v>
      </c>
      <c r="E44" s="39">
        <f>D44-D45</f>
        <v>0</v>
      </c>
      <c r="F44" s="37"/>
    </row>
    <row r="45" spans="1:6" s="34" customFormat="1" ht="24.95" customHeight="1" outlineLevel="1">
      <c r="A45" s="41" t="s">
        <v>33</v>
      </c>
      <c r="B45" s="39">
        <v>0</v>
      </c>
      <c r="C45" s="39"/>
      <c r="D45" s="39">
        <v>0</v>
      </c>
      <c r="E45" s="39"/>
      <c r="F45" s="37"/>
    </row>
    <row r="46" spans="1:6" s="34" customFormat="1" ht="24.95" customHeight="1" outlineLevel="1">
      <c r="A46" s="38" t="s">
        <v>34</v>
      </c>
      <c r="B46" s="42">
        <v>310985000</v>
      </c>
      <c r="C46" s="39"/>
      <c r="D46" s="39"/>
      <c r="E46" s="38"/>
    </row>
    <row r="47" spans="1:6" s="34" customFormat="1" ht="24.95" customHeight="1" outlineLevel="1">
      <c r="A47" s="38" t="s">
        <v>35</v>
      </c>
      <c r="B47" s="42">
        <v>284000000</v>
      </c>
      <c r="C47" s="39"/>
      <c r="D47" s="39">
        <v>182000000</v>
      </c>
      <c r="E47" s="38"/>
    </row>
    <row r="48" spans="1:6" s="34" customFormat="1" ht="29.1" customHeight="1" outlineLevel="1">
      <c r="A48" s="38" t="s">
        <v>36</v>
      </c>
      <c r="B48" s="39">
        <f>-B50</f>
        <v>627385000</v>
      </c>
      <c r="C48" s="39"/>
      <c r="D48" s="39">
        <f>-D50</f>
        <v>316200000</v>
      </c>
      <c r="E48" s="38"/>
    </row>
    <row r="49" spans="1:5" s="34" customFormat="1" ht="26.45" customHeight="1" outlineLevel="1">
      <c r="A49" s="38" t="s">
        <v>37</v>
      </c>
      <c r="B49" s="39">
        <v>0</v>
      </c>
      <c r="C49" s="38"/>
      <c r="D49" s="39">
        <v>0</v>
      </c>
      <c r="E49" s="38"/>
    </row>
    <row r="50" spans="1:5" s="34" customFormat="1" ht="29.45" customHeight="1" outlineLevel="1">
      <c r="A50" s="38" t="s">
        <v>38</v>
      </c>
      <c r="B50" s="43">
        <f>B32+B25</f>
        <v>-627385000</v>
      </c>
      <c r="C50" s="38"/>
      <c r="D50" s="43">
        <f>D32+D25</f>
        <v>-316200000</v>
      </c>
      <c r="E50" s="38"/>
    </row>
    <row r="51" spans="1:5" s="34" customFormat="1" ht="29.45" customHeight="1" outlineLevel="1">
      <c r="A51" s="1" t="s">
        <v>39</v>
      </c>
      <c r="B51" s="44">
        <f>B54+B58</f>
        <v>384266326.81999999</v>
      </c>
      <c r="C51" s="1"/>
      <c r="D51" s="44">
        <f>D54+D58</f>
        <v>7764729.6200000001</v>
      </c>
      <c r="E51" s="1"/>
    </row>
    <row r="52" spans="1:5" ht="28.5" customHeight="1">
      <c r="A52" s="45" t="s">
        <v>40</v>
      </c>
      <c r="B52" s="46">
        <f>B42+B36</f>
        <v>977585000</v>
      </c>
      <c r="C52" s="45"/>
      <c r="D52" s="46">
        <f>D42+D36</f>
        <v>350200000</v>
      </c>
    </row>
    <row r="53" spans="1:5" ht="56.25" customHeight="1"/>
    <row r="54" spans="1:5" ht="54">
      <c r="A54" s="47" t="s">
        <v>41</v>
      </c>
      <c r="B54" s="48">
        <f>B55+B56+B57</f>
        <v>383107215.31999999</v>
      </c>
      <c r="C54" s="49"/>
      <c r="D54" s="48">
        <f>D55+D56+D57</f>
        <v>350359</v>
      </c>
    </row>
    <row r="55" spans="1:5">
      <c r="A55" s="50" t="s">
        <v>42</v>
      </c>
      <c r="B55" s="51">
        <v>3831071.78</v>
      </c>
      <c r="C55" s="49"/>
      <c r="D55" s="49">
        <v>0</v>
      </c>
    </row>
    <row r="56" spans="1:5">
      <c r="A56" s="50" t="s">
        <v>43</v>
      </c>
      <c r="B56" s="51">
        <v>313859876.54000002</v>
      </c>
      <c r="C56" s="49"/>
      <c r="D56" s="49"/>
    </row>
    <row r="57" spans="1:5">
      <c r="A57" s="50" t="s">
        <v>44</v>
      </c>
      <c r="B57" s="51">
        <v>65416267</v>
      </c>
      <c r="C57" s="49"/>
      <c r="D57" s="51">
        <v>350359</v>
      </c>
    </row>
    <row r="58" spans="1:5" ht="90">
      <c r="A58" s="47" t="s">
        <v>45</v>
      </c>
      <c r="B58" s="52">
        <f>B59+B60+B61</f>
        <v>1159111.5</v>
      </c>
      <c r="C58" s="49"/>
      <c r="D58" s="53">
        <f>D59+D60+D61</f>
        <v>7414370.6200000001</v>
      </c>
    </row>
    <row r="59" spans="1:5">
      <c r="A59" s="50" t="s">
        <v>42</v>
      </c>
      <c r="B59" s="54">
        <v>1159111.5</v>
      </c>
      <c r="C59" s="49"/>
      <c r="D59" s="54">
        <v>7414370.6200000001</v>
      </c>
    </row>
    <row r="60" spans="1:5">
      <c r="A60" s="50" t="s">
        <v>43</v>
      </c>
      <c r="B60" s="49"/>
      <c r="C60" s="49"/>
      <c r="D60" s="49"/>
    </row>
    <row r="61" spans="1:5">
      <c r="A61" s="50" t="s">
        <v>44</v>
      </c>
      <c r="B61" s="49"/>
      <c r="C61" s="49"/>
      <c r="D61" s="49"/>
    </row>
    <row r="62" spans="1:5">
      <c r="B62" s="55"/>
    </row>
  </sheetData>
  <mergeCells count="21">
    <mergeCell ref="B1:E1"/>
    <mergeCell ref="B2:E2"/>
    <mergeCell ref="B3:E3"/>
    <mergeCell ref="B4:E4"/>
    <mergeCell ref="B5:E5"/>
    <mergeCell ref="B7:E7"/>
    <mergeCell ref="B8:E8"/>
    <mergeCell ref="B9:E9"/>
    <mergeCell ref="B10:E10"/>
    <mergeCell ref="B11:E11"/>
    <mergeCell ref="B13:D13"/>
    <mergeCell ref="B14:D14"/>
    <mergeCell ref="B15:D15"/>
    <mergeCell ref="B16:D16"/>
    <mergeCell ref="B17:D17"/>
    <mergeCell ref="A19:D19"/>
    <mergeCell ref="A20:E20"/>
    <mergeCell ref="A21:D21"/>
    <mergeCell ref="A22:A23"/>
    <mergeCell ref="B22:C22"/>
    <mergeCell ref="D22:E22"/>
  </mergeCells>
  <pageMargins left="0.82677165354330695" right="0.31496062992125984" top="0.51181102362204722" bottom="0.43307086614173229" header="0.19684999999999997" footer="0.15748000000000001"/>
  <pageSetup paperSize="9" scale="62" orientation="portrait" useFirstPageNumber="1" r:id="rId1"/>
  <headerFooter>
    <oddHeader>&amp;C&amp;"Times New Roman,Regular 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published="0">
    <tabColor indexed="2"/>
    <pageSetUpPr fitToPage="1"/>
  </sheetPr>
  <dimension ref="A1:IW42"/>
  <sheetViews>
    <sheetView tabSelected="1" view="pageBreakPreview" workbookViewId="0">
      <selection activeCell="E5" sqref="E5:G5"/>
    </sheetView>
  </sheetViews>
  <sheetFormatPr defaultRowHeight="18" customHeight="1"/>
  <cols>
    <col min="1" max="1" width="33.42578125" style="1" customWidth="1"/>
    <col min="2" max="2" width="17.7109375" style="1" customWidth="1"/>
    <col min="3" max="4" width="19.7109375" style="1" customWidth="1"/>
    <col min="5" max="5" width="17.7109375" style="1" customWidth="1"/>
    <col min="6" max="7" width="19.7109375" style="1" customWidth="1"/>
    <col min="8" max="257" width="9.140625" style="1" customWidth="1"/>
  </cols>
  <sheetData>
    <row r="1" spans="1:7" ht="99" customHeight="1">
      <c r="A1" s="56"/>
      <c r="B1" s="56"/>
      <c r="C1" s="56"/>
      <c r="D1" s="56"/>
      <c r="E1" s="83" t="s">
        <v>46</v>
      </c>
      <c r="F1" s="84"/>
      <c r="G1" s="84"/>
    </row>
    <row r="2" spans="1:7" ht="20.25" customHeight="1">
      <c r="A2" s="57"/>
      <c r="B2" s="58"/>
      <c r="C2" s="58"/>
      <c r="D2" s="58"/>
      <c r="E2" s="85" t="s">
        <v>47</v>
      </c>
      <c r="F2" s="85"/>
      <c r="G2" s="57"/>
    </row>
    <row r="3" spans="1:7" ht="20.25" customHeight="1">
      <c r="A3" s="57"/>
      <c r="B3" s="58"/>
      <c r="C3" s="58"/>
      <c r="D3" s="58"/>
      <c r="E3" s="86" t="s">
        <v>60</v>
      </c>
      <c r="F3" s="86"/>
      <c r="G3" s="86"/>
    </row>
    <row r="4" spans="1:7" ht="20.25" customHeight="1">
      <c r="A4" s="57"/>
      <c r="B4" s="58"/>
      <c r="C4" s="58"/>
      <c r="D4" s="58"/>
      <c r="E4" s="87" t="s">
        <v>48</v>
      </c>
      <c r="F4" s="87"/>
      <c r="G4" s="87"/>
    </row>
    <row r="5" spans="1:7" ht="20.25" customHeight="1">
      <c r="A5" s="57"/>
      <c r="B5" s="58"/>
      <c r="C5" s="58"/>
      <c r="D5" s="58"/>
      <c r="E5" s="87" t="s">
        <v>49</v>
      </c>
      <c r="F5" s="87"/>
      <c r="G5" s="87"/>
    </row>
    <row r="6" spans="1:7" ht="20.25" customHeight="1">
      <c r="A6" s="57"/>
      <c r="B6" s="58"/>
      <c r="C6" s="58"/>
      <c r="D6" s="58"/>
      <c r="E6" s="59"/>
      <c r="F6" s="58"/>
      <c r="G6" s="57"/>
    </row>
    <row r="7" spans="1:7" ht="20.25" customHeight="1">
      <c r="A7" s="57"/>
      <c r="B7" s="58"/>
      <c r="C7" s="58"/>
      <c r="D7" s="58"/>
      <c r="E7" s="59"/>
      <c r="F7" s="58"/>
      <c r="G7" s="57"/>
    </row>
    <row r="8" spans="1:7" ht="20.25" customHeight="1">
      <c r="A8" s="57"/>
      <c r="B8" s="58"/>
      <c r="C8" s="58"/>
      <c r="D8" s="58"/>
      <c r="E8" s="59"/>
      <c r="F8" s="58"/>
      <c r="G8" s="57"/>
    </row>
    <row r="9" spans="1:7" ht="39" customHeight="1">
      <c r="A9" s="80" t="s">
        <v>8</v>
      </c>
      <c r="B9" s="80"/>
      <c r="C9" s="80"/>
      <c r="D9" s="80"/>
      <c r="E9" s="80"/>
      <c r="F9" s="80"/>
      <c r="G9" s="80"/>
    </row>
    <row r="10" spans="1:7" ht="35.25" customHeight="1">
      <c r="A10" s="73"/>
      <c r="B10" s="73"/>
      <c r="C10" s="73"/>
      <c r="D10" s="73"/>
      <c r="E10" s="73"/>
      <c r="F10" s="7"/>
      <c r="G10" s="7" t="s">
        <v>50</v>
      </c>
    </row>
    <row r="11" spans="1:7" ht="19.5" customHeight="1">
      <c r="A11" s="81" t="s">
        <v>9</v>
      </c>
      <c r="B11" s="82" t="s">
        <v>10</v>
      </c>
      <c r="C11" s="82"/>
      <c r="D11" s="82"/>
      <c r="E11" s="82" t="s">
        <v>11</v>
      </c>
      <c r="F11" s="82"/>
      <c r="G11" s="82"/>
    </row>
    <row r="12" spans="1:7" ht="19.5" customHeight="1">
      <c r="A12" s="81"/>
      <c r="B12" s="82" t="s">
        <v>51</v>
      </c>
      <c r="C12" s="82"/>
      <c r="D12" s="81" t="s">
        <v>52</v>
      </c>
      <c r="E12" s="82" t="s">
        <v>51</v>
      </c>
      <c r="F12" s="82"/>
      <c r="G12" s="81" t="s">
        <v>52</v>
      </c>
    </row>
    <row r="13" spans="1:7" ht="47.25" customHeight="1">
      <c r="A13" s="81"/>
      <c r="B13" s="60" t="s">
        <v>53</v>
      </c>
      <c r="C13" s="60" t="s">
        <v>13</v>
      </c>
      <c r="D13" s="81"/>
      <c r="E13" s="60" t="s">
        <v>53</v>
      </c>
      <c r="F13" s="60" t="s">
        <v>13</v>
      </c>
      <c r="G13" s="81"/>
    </row>
    <row r="14" spans="1:7" s="9" customFormat="1" ht="18.75" customHeight="1">
      <c r="A14" s="60">
        <v>1</v>
      </c>
      <c r="B14" s="60">
        <v>2</v>
      </c>
      <c r="C14" s="60">
        <v>3</v>
      </c>
      <c r="D14" s="60">
        <v>4</v>
      </c>
      <c r="E14" s="60">
        <v>5</v>
      </c>
      <c r="F14" s="60">
        <v>6</v>
      </c>
      <c r="G14" s="60">
        <v>7</v>
      </c>
    </row>
    <row r="15" spans="1:7" s="9" customFormat="1" ht="42.75" customHeight="1">
      <c r="A15" s="61" t="s">
        <v>54</v>
      </c>
      <c r="B15" s="62">
        <f>Расчетная!B26</f>
        <v>0</v>
      </c>
      <c r="C15" s="63" t="str">
        <f>Расчетная!C26</f>
        <v>-</v>
      </c>
      <c r="D15" s="64">
        <f>Расчетная!B27</f>
        <v>0</v>
      </c>
      <c r="E15" s="64">
        <f>Расчетная!D26</f>
        <v>0</v>
      </c>
      <c r="F15" s="63" t="str">
        <f>Расчетная!E26</f>
        <v>-</v>
      </c>
      <c r="G15" s="64">
        <f>Расчетная!D27</f>
        <v>0</v>
      </c>
    </row>
    <row r="16" spans="1:7" s="9" customFormat="1" ht="62.25" customHeight="1">
      <c r="A16" s="65" t="s">
        <v>55</v>
      </c>
      <c r="B16" s="62">
        <f>B17+B18</f>
        <v>0</v>
      </c>
      <c r="C16" s="16" t="s">
        <v>15</v>
      </c>
      <c r="D16" s="62">
        <f>D17+D18</f>
        <v>-627385000</v>
      </c>
      <c r="E16" s="64">
        <f>E17+E18</f>
        <v>0</v>
      </c>
      <c r="F16" s="16" t="s">
        <v>15</v>
      </c>
      <c r="G16" s="64">
        <f>G17+G18</f>
        <v>-316200000</v>
      </c>
    </row>
    <row r="17" spans="1:7" s="9" customFormat="1" ht="65.25" customHeight="1">
      <c r="A17" s="66" t="s">
        <v>20</v>
      </c>
      <c r="B17" s="62">
        <f>Расчетная!B30</f>
        <v>0</v>
      </c>
      <c r="C17" s="16" t="s">
        <v>15</v>
      </c>
      <c r="D17" s="64">
        <f>Расчетная!B33</f>
        <v>-627385000</v>
      </c>
      <c r="E17" s="64">
        <f>Расчетная!D30</f>
        <v>0</v>
      </c>
      <c r="F17" s="16" t="s">
        <v>15</v>
      </c>
      <c r="G17" s="64">
        <f>Расчетная!D33</f>
        <v>-316200000</v>
      </c>
    </row>
    <row r="18" spans="1:7" ht="58.5" customHeight="1">
      <c r="A18" s="66" t="s">
        <v>21</v>
      </c>
      <c r="B18" s="67">
        <f>Расчетная!B31</f>
        <v>0</v>
      </c>
      <c r="C18" s="16" t="s">
        <v>15</v>
      </c>
      <c r="D18" s="64">
        <f>Расчетная!B34</f>
        <v>0</v>
      </c>
      <c r="E18" s="68">
        <f>Расчетная!D31</f>
        <v>0</v>
      </c>
      <c r="F18" s="16" t="s">
        <v>15</v>
      </c>
      <c r="G18" s="64">
        <f>Расчетная!D34</f>
        <v>0</v>
      </c>
    </row>
    <row r="19" spans="1:7" ht="39.75" customHeight="1">
      <c r="A19" s="69" t="s">
        <v>23</v>
      </c>
      <c r="B19" s="67">
        <f>B15+B16</f>
        <v>0</v>
      </c>
      <c r="C19" s="16" t="s">
        <v>15</v>
      </c>
      <c r="D19" s="68">
        <f>D15+D16</f>
        <v>-627385000</v>
      </c>
      <c r="E19" s="68">
        <f>E15+E16</f>
        <v>0</v>
      </c>
      <c r="F19" s="16" t="s">
        <v>15</v>
      </c>
      <c r="G19" s="68">
        <f>G15+G16</f>
        <v>-316200000</v>
      </c>
    </row>
    <row r="20" spans="1:7" ht="19.5" customHeight="1">
      <c r="A20" s="79"/>
      <c r="B20" s="79"/>
      <c r="C20" s="79"/>
      <c r="D20" s="79"/>
      <c r="E20" s="79"/>
      <c r="F20" s="79"/>
      <c r="G20" s="79"/>
    </row>
    <row r="21" spans="1:7" ht="14.1" customHeight="1"/>
    <row r="22" spans="1:7" ht="25.5" hidden="1" customHeight="1">
      <c r="A22" s="1" t="s">
        <v>56</v>
      </c>
      <c r="B22" s="19"/>
      <c r="C22" s="1" t="s">
        <v>56</v>
      </c>
      <c r="F22" s="1" t="s">
        <v>56</v>
      </c>
    </row>
    <row r="23" spans="1:7" ht="26.1" hidden="1" customHeight="1">
      <c r="A23" s="1" t="s">
        <v>57</v>
      </c>
      <c r="B23" s="55">
        <f>Расчетная!B42</f>
        <v>977585000</v>
      </c>
      <c r="C23" s="55"/>
      <c r="D23" s="70"/>
      <c r="E23" s="55">
        <f>B23-B27</f>
        <v>350200000</v>
      </c>
      <c r="F23" s="70"/>
      <c r="G23" s="20"/>
    </row>
    <row r="24" spans="1:7" ht="24.95" hidden="1" customHeight="1">
      <c r="A24" s="50" t="s">
        <v>31</v>
      </c>
      <c r="B24" s="55">
        <f>Расчетная!B43</f>
        <v>977585000</v>
      </c>
      <c r="C24" s="55"/>
      <c r="D24" s="70"/>
      <c r="E24" s="55">
        <f>B24-B26</f>
        <v>382600000</v>
      </c>
      <c r="F24" s="70"/>
      <c r="G24" s="70">
        <v>1957789853.95</v>
      </c>
    </row>
    <row r="25" spans="1:7" ht="24.95" hidden="1" customHeight="1">
      <c r="A25" s="50" t="s">
        <v>32</v>
      </c>
      <c r="B25" s="55">
        <f>B23-B24</f>
        <v>0</v>
      </c>
      <c r="C25" s="55"/>
      <c r="E25" s="55">
        <f>E23-E24</f>
        <v>-32400000</v>
      </c>
      <c r="G25" s="20"/>
    </row>
    <row r="26" spans="1:7" ht="24.95" hidden="1" customHeight="1">
      <c r="A26" s="1" t="s">
        <v>58</v>
      </c>
      <c r="B26" s="55">
        <f>Расчетная!B46+Расчетная!B47</f>
        <v>594985000</v>
      </c>
      <c r="C26" s="55">
        <f>D16+B16</f>
        <v>-627385000</v>
      </c>
      <c r="E26" s="55">
        <f>Расчетная!D46+Расчетная!D47</f>
        <v>182000000</v>
      </c>
      <c r="F26" s="55">
        <f>G16+E16</f>
        <v>-316200000</v>
      </c>
    </row>
    <row r="27" spans="1:7" ht="24.95" hidden="1" customHeight="1">
      <c r="A27" s="1" t="s">
        <v>59</v>
      </c>
      <c r="B27" s="55">
        <f>Расчетная!B48+Расчетная!B49</f>
        <v>627385000</v>
      </c>
      <c r="C27" s="55">
        <f>D19+B19</f>
        <v>-627385000</v>
      </c>
      <c r="E27" s="55">
        <f>Расчетная!D50</f>
        <v>-316200000</v>
      </c>
      <c r="F27" s="55">
        <f>G19+E19</f>
        <v>-316200000</v>
      </c>
    </row>
    <row r="28" spans="1:7" ht="37.5" hidden="1" customHeight="1"/>
    <row r="29" spans="1:7" ht="56.25" hidden="1" customHeight="1"/>
    <row r="30" spans="1:7" ht="37.5" hidden="1" customHeight="1"/>
    <row r="31" spans="1:7" ht="56.25" hidden="1" customHeight="1"/>
    <row r="32" spans="1:7" hidden="1"/>
    <row r="33" spans="3:6" hidden="1"/>
    <row r="34" spans="3:6" hidden="1"/>
    <row r="35" spans="3:6" hidden="1"/>
    <row r="36" spans="3:6" hidden="1"/>
    <row r="37" spans="3:6" hidden="1"/>
    <row r="38" spans="3:6" hidden="1"/>
    <row r="39" spans="3:6" hidden="1">
      <c r="C39" s="20">
        <f>C26-C27</f>
        <v>0</v>
      </c>
      <c r="F39" s="20">
        <f>F26-F27</f>
        <v>0</v>
      </c>
    </row>
    <row r="40" spans="3:6" hidden="1">
      <c r="C40" s="71"/>
    </row>
    <row r="41" spans="3:6" hidden="1">
      <c r="C41" s="71"/>
    </row>
    <row r="42" spans="3:6">
      <c r="C42" s="71"/>
    </row>
  </sheetData>
  <mergeCells count="15">
    <mergeCell ref="E1:G1"/>
    <mergeCell ref="E2:F2"/>
    <mergeCell ref="E3:G3"/>
    <mergeCell ref="E4:G4"/>
    <mergeCell ref="E5:G5"/>
    <mergeCell ref="A20:G20"/>
    <mergeCell ref="A9:G9"/>
    <mergeCell ref="A10:E10"/>
    <mergeCell ref="A11:A13"/>
    <mergeCell ref="B11:D11"/>
    <mergeCell ref="E11:G11"/>
    <mergeCell ref="B12:C12"/>
    <mergeCell ref="D12:D13"/>
    <mergeCell ref="E12:F12"/>
    <mergeCell ref="G12:G13"/>
  </mergeCells>
  <pageMargins left="0.78740157480314965" right="0.78740157480314965" top="0.98425196850393704" bottom="0.59055118110236227" header="0.19685039370078741" footer="0.15748031496062992"/>
  <pageSetup paperSize="9" scale="89" fitToHeight="0" orientation="landscape" useFirstPageNumber="1" r:id="rId1"/>
  <headerFooter>
    <oddHeader>&amp;C&amp;"Times New Roman,Regular 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Расчетная</vt:lpstr>
      <vt:lpstr>новая форма заимств</vt:lpstr>
      <vt:lpstr>'новая форма заимств'!Print_Titles</vt:lpstr>
      <vt:lpstr>Расчетная!Print_Titles</vt:lpstr>
      <vt:lpstr>'новая форма заимств'!Область_печати</vt:lpstr>
      <vt:lpstr>Расчетная!Область_печати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miheeva2</cp:lastModifiedBy>
  <cp:revision>9</cp:revision>
  <cp:lastPrinted>2025-06-09T00:02:15Z</cp:lastPrinted>
  <dcterms:created xsi:type="dcterms:W3CDTF">2005-08-18T04:46:00Z</dcterms:created>
  <dcterms:modified xsi:type="dcterms:W3CDTF">2025-06-09T00:02:21Z</dcterms:modified>
  <cp:version>786432</cp:version>
</cp:coreProperties>
</file>